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lel\Desktop\Medical pay\LCEA\"/>
    </mc:Choice>
  </mc:AlternateContent>
  <xr:revisionPtr revIDLastSave="0" documentId="8_{269CDAE6-C95A-4BE6-A235-3A9CD3AF408F}" xr6:coauthVersionLast="47" xr6:coauthVersionMax="47" xr10:uidLastSave="{00000000-0000-0000-0000-000000000000}"/>
  <workbookProtection workbookAlgorithmName="SHA-512" workbookHashValue="WfTWteTTkLWILX4mZGGYygSoQ7cmlOSaBP5CK31s2kyiz1F11eHBPWZMr1JdcKvguDjod/28FcO6R6cz4ljZ+Q==" workbookSaltValue="xfh7m42DWgdnw1J+cQTu+A==" workbookSpinCount="100000" lockStructure="1"/>
  <bookViews>
    <workbookView xWindow="-110" yWindow="-110" windowWidth="19420" windowHeight="10420" xr2:uid="{00000000-000D-0000-FFFF-FFFF00000000}"/>
  </bookViews>
  <sheets>
    <sheet name="Cover" sheetId="5" r:id="rId1"/>
    <sheet name="2022-23 Award Round" sheetId="14" r:id="rId2"/>
  </sheets>
  <definedNames>
    <definedName name="APAExist">'2022-23 Award Round'!$K$5</definedName>
    <definedName name="Award_Year" localSheetId="1">MID('2022-23 Award Round'!$A$1,FIND("20",'2022-23 Award Round'!$A$1),4)</definedName>
    <definedName name="ENIC">'2022-23 Award Round'!$K$2</definedName>
    <definedName name="EPC">'2022-23 Award Round'!$K$3</definedName>
    <definedName name="LineWrap">145</definedName>
    <definedName name="_xlnm.Print_Area" localSheetId="0">Cover!$B$1:$I$14</definedName>
    <definedName name="Z_1FFE914D_1387_4B08_A82D_A22FAC9F1EC0_.wvu.Cols" localSheetId="0" hidden="1">Cover!$I:$I</definedName>
  </definedNames>
  <calcPr calcId="191028"/>
  <customWorkbookViews>
    <customWorkbookView name="Julie Allen - Personal View" guid="{924CFBAC-3B24-45EA-9689-BF63B1411D12}" mergeInterval="0" personalView="1" maximized="1" windowWidth="1916" windowHeight="807" activeSheetId="1"/>
    <customWorkbookView name="Parr, Richard - Personal View" guid="{19F573EB-98FE-4AC3-ACE9-44905C2C96C5}" mergeInterval="0" personalView="1" maximized="1" windowWidth="1916" windowHeight="835" activeSheetId="4"/>
    <customWorkbookView name="Jeremy Orr - Personal View" guid="{1FFE914D-1387-4B08-A82D-A22FAC9F1EC0}" mergeInterval="0" personalView="1" maximized="1" xWindow="-8" yWindow="-8" windowWidth="1296" windowHeight="1000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4" l="1"/>
  <c r="B58" i="14" a="1"/>
  <c r="B58" i="14" s="1"/>
  <c r="A17" i="14" a="1"/>
  <c r="A17" i="14" s="1"/>
  <c r="E41" i="14"/>
  <c r="D41" i="14"/>
  <c r="E29" i="14"/>
  <c r="D29" i="14"/>
  <c r="G39" i="14"/>
  <c r="F39" i="14"/>
  <c r="F40" i="14"/>
  <c r="G40" i="14"/>
  <c r="G21" i="14"/>
  <c r="G22" i="14"/>
  <c r="G23" i="14"/>
  <c r="G24" i="14"/>
  <c r="G25" i="14"/>
  <c r="G26" i="14"/>
  <c r="G27" i="14"/>
  <c r="G28" i="14"/>
  <c r="G20" i="14"/>
  <c r="F20" i="14"/>
  <c r="F21" i="14"/>
  <c r="F22" i="14"/>
  <c r="F23" i="14"/>
  <c r="F25" i="14"/>
  <c r="F26" i="14"/>
  <c r="F27" i="14"/>
  <c r="F28" i="14"/>
  <c r="D9" i="14"/>
  <c r="B67" i="14"/>
  <c r="B51" i="14" a="1"/>
  <c r="B51" i="14" s="1"/>
  <c r="B33" i="14"/>
  <c r="D52" i="14"/>
  <c r="D47" i="14"/>
  <c r="D15" i="14"/>
  <c r="F31" i="14"/>
  <c r="H23" i="14" l="1"/>
  <c r="F41" i="14"/>
  <c r="D43" i="14" s="1"/>
  <c r="D44" i="14" s="1"/>
  <c r="G29" i="14"/>
  <c r="E32" i="14" s="1"/>
  <c r="E33" i="14" s="1"/>
  <c r="G41" i="14"/>
  <c r="E43" i="14" s="1"/>
  <c r="E44" i="14" s="1"/>
  <c r="F44" i="14" s="1"/>
  <c r="H40" i="14"/>
  <c r="H39" i="14"/>
  <c r="H24" i="14"/>
  <c r="H27" i="14"/>
  <c r="H25" i="14"/>
  <c r="F29" i="14"/>
  <c r="D32" i="14" s="1"/>
  <c r="D33" i="14" s="1"/>
  <c r="H22" i="14"/>
  <c r="H21" i="14"/>
  <c r="H28" i="14"/>
  <c r="H26" i="14"/>
  <c r="H20" i="14"/>
  <c r="F43" i="14"/>
  <c r="A36" i="14" a="1"/>
  <c r="A36" i="14" s="1"/>
  <c r="A3" i="14"/>
  <c r="E12" i="5"/>
  <c r="E11" i="5"/>
  <c r="B66" i="14"/>
  <c r="H41" i="14" l="1"/>
  <c r="H29" i="14"/>
  <c r="F32" i="14" s="1"/>
  <c r="D54" i="14" s="1"/>
  <c r="B68" i="14"/>
  <c r="F33" i="14" l="1"/>
  <c r="G3" i="14" a="1"/>
  <c r="G3" i="14" s="1"/>
  <c r="A12" i="14" l="1" a="1"/>
  <c r="A12" i="14" s="1"/>
  <c r="B54" i="14" a="1"/>
  <c r="B54" i="14" s="1"/>
  <c r="A6" i="14"/>
  <c r="A4" i="14" a="1"/>
  <c r="A4" i="14" s="1"/>
  <c r="B9" i="14"/>
  <c r="G2" i="14" a="1"/>
  <c r="G2" i="14" s="1"/>
  <c r="D10" i="14" l="1"/>
  <c r="D55" i="14" l="1"/>
  <c r="E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Allen</author>
  </authors>
  <commentList>
    <comment ref="B3" authorId="0" shapeId="0" xr:uid="{85F31163-F0E5-4B4F-AF6D-A6A5A1CF94EA}">
      <text>
        <r>
          <rPr>
            <sz val="12"/>
            <color indexed="81"/>
            <rFont val="Arial"/>
            <family val="2"/>
          </rPr>
          <t xml:space="preserve">See notes below (no.1).
</t>
        </r>
      </text>
    </comment>
    <comment ref="B6" authorId="0" shapeId="0" xr:uid="{BD27C828-96CD-47C3-B9D6-BAF5C6634B4E}">
      <text>
        <r>
          <rPr>
            <sz val="12"/>
            <color indexed="81"/>
            <rFont val="Arial"/>
            <family val="2"/>
          </rPr>
          <t xml:space="preserve">See notes below (no.2).
</t>
        </r>
      </text>
    </comment>
    <comment ref="B14" authorId="0" shapeId="0" xr:uid="{556C7CDD-1CBB-453E-831C-766E943C1EB4}">
      <text>
        <r>
          <rPr>
            <sz val="12"/>
            <color indexed="81"/>
            <rFont val="Arial"/>
            <family val="2"/>
          </rPr>
          <t xml:space="preserve">See notes below (no.3).
</t>
        </r>
      </text>
    </comment>
    <comment ref="B31" authorId="0" shapeId="0" xr:uid="{2407C641-BFAE-4D24-A711-44F3E48F0664}">
      <text>
        <r>
          <rPr>
            <sz val="12"/>
            <color indexed="81"/>
            <rFont val="Arial"/>
            <family val="2"/>
          </rPr>
          <t>See notes below (no. 4)</t>
        </r>
      </text>
    </comment>
    <comment ref="B43" authorId="0" shapeId="0" xr:uid="{F87C12F1-8F3F-4244-9F04-DC8668B10299}">
      <text>
        <r>
          <rPr>
            <sz val="12"/>
            <color indexed="81"/>
            <rFont val="Arial"/>
            <family val="2"/>
          </rPr>
          <t>See notes below (no. 4 and 5)</t>
        </r>
      </text>
    </comment>
    <comment ref="B46" authorId="0" shapeId="0" xr:uid="{BF0E1263-9386-41FB-B4FC-89B44AB9B77D}">
      <text>
        <r>
          <rPr>
            <sz val="12"/>
            <color indexed="81"/>
            <rFont val="Arial"/>
            <family val="2"/>
          </rPr>
          <t>See notes below (no. 6)</t>
        </r>
      </text>
    </comment>
    <comment ref="B51" authorId="0" shapeId="0" xr:uid="{FE5B418B-6C42-4196-AADE-634B49C0AC14}">
      <text>
        <r>
          <rPr>
            <sz val="12"/>
            <color indexed="81"/>
            <rFont val="Arial"/>
            <family val="2"/>
          </rPr>
          <t>See notes below (no. 7)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<sst xmlns="http://schemas.openxmlformats.org/spreadsheetml/2006/main" count="66" uniqueCount="50">
  <si>
    <t>Local Clinical Excellence Awards Financial Monitoring 2022/23</t>
  </si>
  <si>
    <t>This spreadsheet will help employers</t>
  </si>
  <si>
    <t>•   develop the financial element of their end of year report.</t>
  </si>
  <si>
    <t>All green cells require employer inputs. Hover your mouse cursor over the cells containing the red triangle for additional information.</t>
  </si>
  <si>
    <t>Turquoise cells hold set values e.g., the minimum amount per eligible FTE.</t>
  </si>
  <si>
    <t xml:space="preserve">Local CEA Financial Monitoring Status: 2022-23 Award Round </t>
  </si>
  <si>
    <t>Scalar</t>
  </si>
  <si>
    <t>Annual rate for Additional Programmed Activities, applied to existing LCEAs and National CEA reversion costs as appropriate.</t>
  </si>
  <si>
    <t>Minimum amount per eligible FTE</t>
  </si>
  <si>
    <t xml:space="preserve"> </t>
  </si>
  <si>
    <t>Value of Awards</t>
  </si>
  <si>
    <t>Including ENIC costs</t>
  </si>
  <si>
    <t>Funds to be carried over</t>
  </si>
  <si>
    <t>Level</t>
  </si>
  <si>
    <t>Award Value</t>
  </si>
  <si>
    <t>FTE</t>
  </si>
  <si>
    <t>Number of APAs worked</t>
  </si>
  <si>
    <t>Total award value £s</t>
  </si>
  <si>
    <t>Total APA value £s</t>
  </si>
  <si>
    <t>Total (including APAs) £s</t>
  </si>
  <si>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</si>
  <si>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</si>
  <si>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</si>
  <si>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</si>
  <si>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</si>
  <si>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</si>
  <si>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</si>
  <si>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</si>
  <si>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</si>
  <si>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Continued payment of existing LCEAs Total</t>
  </si>
  <si>
    <t>Funds released as an outcome of the review of pre-interim period existing LCEAs</t>
  </si>
  <si>
    <t>Difference</t>
  </si>
  <si>
    <t>Value of Awards (with APA element as appropriate)</t>
  </si>
  <si>
    <t>Including ENIC, EPC costs</t>
  </si>
  <si>
    <t>Consultants whose existing National Clinical Excellence Awards have reverted at point 7</t>
  </si>
  <si>
    <t>Consultants whose existing National Clinical Excellence Awards have reverted at point 8</t>
  </si>
  <si>
    <t>Total Value of Awards</t>
  </si>
  <si>
    <t>National CEA Reversion costs as at 1 April 2022</t>
  </si>
  <si>
    <t>Redirected income as at 1 April 2022 (protection top up paid by ACCIA to employers)</t>
  </si>
  <si>
    <t>6. Deduct the cost of any time limited awards that remain in payment from the interim period as at 1 April 2022</t>
  </si>
  <si>
    <t>Including ENIC and EPC costs</t>
  </si>
  <si>
    <t>Notes</t>
  </si>
  <si>
    <t xml:space="preserve">Employers may deem other consultants eligible such as clinical academics or those on pre-2003 contract, but these will not be covered by minimum investment funding allocations </t>
  </si>
  <si>
    <t xml:space="preserve">so additional funds would need to be provided by the employer. Eligible will be defined as substantively employed consultants with at least 1 years service at consultant level who do not hold an NCEA, NCIA or a distinction award. </t>
  </si>
  <si>
    <t>The level of required investment will be subject to uplift in line with recommendations made by the DDRB that are implemented by the DHSC.</t>
  </si>
  <si>
    <t>The provisions regarding LCEAs awarded from 1 April 2022 state that they must be “paid annually” and therefore should not be rolled over. However, we understand that there may be</t>
  </si>
  <si>
    <t xml:space="preserve"> some circumstances when this is not feasible. </t>
  </si>
  <si>
    <t>For existing LCEA holders, the first review will take place five years after the date of the award of a consultant’s last existing LCEA point (but no earlier than 1 April 2022). Following this initial review,</t>
  </si>
  <si>
    <t xml:space="preserve"> subsequent review dates may be less than 5 years. This also applies with NCEA holders who have reverted to an existing LCEA.</t>
  </si>
  <si>
    <t>It is most likely that multi year awards will have ceased at this point, following two years of applying an equal distribution approach to spend the minimum investment funds.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</si>
</sst>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"/>
    <numFmt numFmtId="165" formatCode="&quot;£&quot;#,##0.00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2"/>
      <color theme="1"/>
      <name val="Arial"/>
      <family val="2"/>
    </font>
    <font>
      <sz val="12"/>
      <color indexed="81"/>
      <name val="Arial"/>
      <family val="2"/>
    </font>
    <font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26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2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21A3D"/>
        <bgColor indexed="64"/>
      </patternFill>
    </fill>
    <fill>
      <patternFill patternType="solid">
        <fgColor theme="7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10" fontId="2" fillId="3" borderId="7" xfId="1" applyNumberFormat="1" applyFont="1" applyFill="1" applyBorder="1" applyAlignment="1" applyProtection="1">
      <alignment horizontal="right" vertical="center"/>
    </xf>
    <xf numFmtId="0" fontId="1" fillId="2" borderId="0" xfId="0" applyFont="1" applyFill="1"/>
    <xf numFmtId="0" fontId="1" fillId="4" borderId="1" xfId="0" applyFont="1" applyFill="1" applyBorder="1"/>
    <xf numFmtId="0" fontId="1" fillId="4" borderId="0" xfId="0" applyFont="1" applyFill="1"/>
    <xf numFmtId="0" fontId="1" fillId="4" borderId="2" xfId="0" applyFont="1" applyFill="1" applyBorder="1"/>
    <xf numFmtId="0" fontId="13" fillId="4" borderId="0" xfId="0" applyFont="1" applyFill="1"/>
    <xf numFmtId="0" fontId="14" fillId="4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6" fillId="4" borderId="0" xfId="0" applyFont="1" applyFill="1" applyAlignment="1">
      <alignment wrapText="1"/>
    </xf>
    <xf numFmtId="0" fontId="15" fillId="4" borderId="0" xfId="0" applyFont="1" applyFill="1" applyAlignment="1">
      <alignment vertical="center" wrapText="1"/>
    </xf>
    <xf numFmtId="0" fontId="1" fillId="4" borderId="3" xfId="0" applyFont="1" applyFill="1" applyBorder="1"/>
    <xf numFmtId="0" fontId="14" fillId="4" borderId="4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8" fillId="0" borderId="0" xfId="2" applyFont="1" applyAlignment="1" applyProtection="1"/>
    <xf numFmtId="3" fontId="3" fillId="5" borderId="8" xfId="0" applyNumberFormat="1" applyFont="1" applyFill="1" applyBorder="1" applyAlignment="1" applyProtection="1">
      <alignment horizontal="right" vertical="center"/>
      <protection locked="0"/>
    </xf>
    <xf numFmtId="164" fontId="2" fillId="5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  <xf numFmtId="1" fontId="3" fillId="5" borderId="8" xfId="0" applyNumberFormat="1" applyFont="1" applyFill="1" applyBorder="1" applyAlignment="1" applyProtection="1">
      <alignment horizontal="right" vertical="center"/>
      <protection locked="0"/>
    </xf>
    <xf numFmtId="1" fontId="3" fillId="5" borderId="6" xfId="0" applyNumberFormat="1" applyFont="1" applyFill="1" applyBorder="1" applyAlignment="1" applyProtection="1">
      <alignment horizontal="right" vertical="center"/>
      <protection locked="0"/>
    </xf>
    <xf numFmtId="166" fontId="3" fillId="5" borderId="8" xfId="0" applyNumberFormat="1" applyFont="1" applyFill="1" applyBorder="1" applyAlignment="1" applyProtection="1">
      <alignment horizontal="right" vertical="center"/>
      <protection locked="0"/>
    </xf>
    <xf numFmtId="164" fontId="3" fillId="5" borderId="31" xfId="0" applyNumberFormat="1" applyFont="1" applyFill="1" applyBorder="1" applyAlignment="1" applyProtection="1">
      <alignment horizontal="right" vertical="center"/>
      <protection locked="0"/>
    </xf>
    <xf numFmtId="166" fontId="3" fillId="5" borderId="7" xfId="0" applyNumberFormat="1" applyFont="1" applyFill="1" applyBorder="1" applyAlignment="1" applyProtection="1">
      <alignment horizontal="right" vertical="center"/>
      <protection locked="0"/>
    </xf>
    <xf numFmtId="164" fontId="2" fillId="5" borderId="6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/>
    <xf numFmtId="6" fontId="3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3" borderId="8" xfId="0" applyNumberFormat="1" applyFont="1" applyFill="1" applyBorder="1" applyAlignment="1">
      <alignment horizontal="right" vertical="center"/>
    </xf>
    <xf numFmtId="165" fontId="3" fillId="0" borderId="0" xfId="0" applyNumberFormat="1" applyFont="1"/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wrapText="1"/>
    </xf>
    <xf numFmtId="164" fontId="4" fillId="0" borderId="7" xfId="0" applyNumberFormat="1" applyFont="1" applyBorder="1"/>
    <xf numFmtId="165" fontId="2" fillId="0" borderId="0" xfId="0" applyNumberFormat="1" applyFont="1"/>
    <xf numFmtId="0" fontId="3" fillId="0" borderId="0" xfId="0" applyFont="1" applyAlignment="1">
      <alignment horizontal="left" wrapText="1"/>
    </xf>
    <xf numFmtId="164" fontId="4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horizontal="left" wrapText="1"/>
    </xf>
    <xf numFmtId="0" fontId="2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164" fontId="3" fillId="3" borderId="20" xfId="0" applyNumberFormat="1" applyFont="1" applyFill="1" applyBorder="1" applyAlignment="1">
      <alignment horizontal="right" vertical="center"/>
    </xf>
    <xf numFmtId="164" fontId="3" fillId="0" borderId="22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47" xfId="0" applyNumberFormat="1" applyFont="1" applyBorder="1"/>
    <xf numFmtId="0" fontId="3" fillId="0" borderId="33" xfId="0" applyFont="1" applyBorder="1" applyAlignment="1">
      <alignment horizontal="left" vertical="center" wrapText="1"/>
    </xf>
    <xf numFmtId="164" fontId="3" fillId="0" borderId="48" xfId="0" applyNumberFormat="1" applyFont="1" applyBorder="1"/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166" fontId="2" fillId="0" borderId="51" xfId="0" applyNumberFormat="1" applyFont="1" applyBorder="1" applyAlignment="1">
      <alignment horizontal="right" vertical="center"/>
    </xf>
    <xf numFmtId="1" fontId="2" fillId="0" borderId="51" xfId="0" applyNumberFormat="1" applyFont="1" applyBorder="1" applyAlignment="1">
      <alignment horizontal="right" vertical="center"/>
    </xf>
    <xf numFmtId="164" fontId="2" fillId="0" borderId="51" xfId="0" applyNumberFormat="1" applyFont="1" applyBorder="1" applyAlignment="1">
      <alignment horizontal="right" vertical="center"/>
    </xf>
    <xf numFmtId="164" fontId="2" fillId="0" borderId="52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164" fontId="3" fillId="0" borderId="32" xfId="0" applyNumberFormat="1" applyFont="1" applyBorder="1" applyAlignment="1">
      <alignment wrapText="1"/>
    </xf>
    <xf numFmtId="0" fontId="3" fillId="0" borderId="33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4" fillId="0" borderId="20" xfId="0" applyNumberFormat="1" applyFont="1" applyBorder="1"/>
    <xf numFmtId="164" fontId="4" fillId="0" borderId="21" xfId="0" applyNumberFormat="1" applyFont="1" applyBorder="1"/>
    <xf numFmtId="164" fontId="4" fillId="0" borderId="34" xfId="0" applyNumberFormat="1" applyFont="1" applyBorder="1"/>
    <xf numFmtId="0" fontId="2" fillId="0" borderId="3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164" fontId="3" fillId="3" borderId="54" xfId="0" applyNumberFormat="1" applyFont="1" applyFill="1" applyBorder="1" applyAlignment="1">
      <alignment horizontal="right" vertical="center"/>
    </xf>
    <xf numFmtId="164" fontId="3" fillId="0" borderId="25" xfId="0" applyNumberFormat="1" applyFont="1" applyBorder="1" applyAlignment="1">
      <alignment horizontal="right" vertical="center" wrapText="1"/>
    </xf>
    <xf numFmtId="164" fontId="3" fillId="0" borderId="23" xfId="0" applyNumberFormat="1" applyFont="1" applyBorder="1" applyAlignment="1">
      <alignment horizontal="right" vertical="center" wrapText="1"/>
    </xf>
    <xf numFmtId="164" fontId="3" fillId="0" borderId="21" xfId="0" applyNumberFormat="1" applyFont="1" applyBorder="1"/>
    <xf numFmtId="0" fontId="23" fillId="0" borderId="24" xfId="0" applyFont="1" applyBorder="1"/>
    <xf numFmtId="0" fontId="23" fillId="0" borderId="55" xfId="0" applyFont="1" applyBorder="1"/>
    <xf numFmtId="166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3" fillId="0" borderId="58" xfId="0" applyFont="1" applyBorder="1" applyAlignment="1">
      <alignment vertical="center" wrapText="1"/>
    </xf>
    <xf numFmtId="164" fontId="4" fillId="0" borderId="59" xfId="0" applyNumberFormat="1" applyFont="1" applyBorder="1"/>
    <xf numFmtId="164" fontId="4" fillId="0" borderId="58" xfId="0" applyNumberFormat="1" applyFont="1" applyBorder="1"/>
    <xf numFmtId="164" fontId="3" fillId="0" borderId="60" xfId="0" applyNumberFormat="1" applyFont="1" applyBorder="1" applyAlignment="1">
      <alignment wrapText="1"/>
    </xf>
    <xf numFmtId="0" fontId="2" fillId="0" borderId="61" xfId="0" applyFont="1" applyBorder="1" applyAlignment="1">
      <alignment horizontal="left" vertical="center" wrapText="1"/>
    </xf>
    <xf numFmtId="164" fontId="5" fillId="0" borderId="62" xfId="0" applyNumberFormat="1" applyFont="1" applyBorder="1"/>
    <xf numFmtId="164" fontId="2" fillId="0" borderId="63" xfId="0" applyNumberFormat="1" applyFont="1" applyBorder="1" applyAlignment="1">
      <alignment wrapText="1"/>
    </xf>
    <xf numFmtId="0" fontId="2" fillId="0" borderId="13" xfId="0" applyFont="1" applyBorder="1" applyAlignment="1">
      <alignment vertical="center"/>
    </xf>
    <xf numFmtId="164" fontId="2" fillId="5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" fillId="0" borderId="15" xfId="0" applyFont="1" applyBorder="1"/>
    <xf numFmtId="0" fontId="2" fillId="0" borderId="57" xfId="0" applyFont="1" applyBorder="1"/>
    <xf numFmtId="0" fontId="2" fillId="0" borderId="43" xfId="0" applyFont="1" applyBorder="1" applyAlignment="1">
      <alignment horizontal="left" wrapText="1"/>
    </xf>
    <xf numFmtId="0" fontId="20" fillId="0" borderId="0" xfId="0" applyFont="1"/>
    <xf numFmtId="0" fontId="3" fillId="0" borderId="37" xfId="0" applyFont="1" applyBorder="1"/>
    <xf numFmtId="0" fontId="3" fillId="0" borderId="51" xfId="0" applyFont="1" applyBorder="1" applyAlignment="1">
      <alignment horizontal="left" wrapText="1"/>
    </xf>
    <xf numFmtId="164" fontId="4" fillId="0" borderId="65" xfId="0" applyNumberFormat="1" applyFont="1" applyBorder="1"/>
    <xf numFmtId="0" fontId="2" fillId="0" borderId="0" xfId="0" applyFont="1" applyAlignment="1">
      <alignment horizontal="left" wrapText="1"/>
    </xf>
    <xf numFmtId="16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19" fillId="0" borderId="0" xfId="0" applyFont="1"/>
    <xf numFmtId="0" fontId="15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0" fontId="2" fillId="3" borderId="13" xfId="1" applyNumberFormat="1" applyFont="1" applyFill="1" applyBorder="1" applyAlignment="1" applyProtection="1">
      <alignment horizontal="right" vertical="center"/>
    </xf>
    <xf numFmtId="10" fontId="2" fillId="3" borderId="12" xfId="1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28" xfId="0" applyNumberFormat="1" applyFont="1" applyBorder="1" applyAlignment="1">
      <alignment horizontal="right"/>
    </xf>
    <xf numFmtId="164" fontId="5" fillId="0" borderId="40" xfId="0" applyNumberFormat="1" applyFont="1" applyBorder="1" applyAlignment="1">
      <alignment horizontal="right"/>
    </xf>
    <xf numFmtId="164" fontId="5" fillId="0" borderId="36" xfId="0" applyNumberFormat="1" applyFont="1" applyBorder="1" applyAlignment="1">
      <alignment horizontal="right"/>
    </xf>
    <xf numFmtId="164" fontId="5" fillId="0" borderId="41" xfId="0" applyNumberFormat="1" applyFont="1" applyBorder="1" applyAlignment="1">
      <alignment horizontal="right"/>
    </xf>
    <xf numFmtId="0" fontId="2" fillId="0" borderId="5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21A3D"/>
      <color rgb="FF00BF6F"/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4218214</xdr:colOff>
      <xdr:row>13</xdr:row>
      <xdr:rowOff>326571</xdr:rowOff>
    </xdr:from>
    <xdr:to>
      <xdr:col>8</xdr:col>
      <xdr:colOff>198204</xdr:colOff>
      <xdr:row>13</xdr:row>
      <xdr:rowOff>1107730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D58523-E4AC-444F-AB39-B29FC6C63C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9357" y="5297714"/>
          <a:ext cx="3200847" cy="78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HS Employers">
      <a:dk1>
        <a:srgbClr val="000000"/>
      </a:dk1>
      <a:lt1>
        <a:srgbClr val="FFFFFF"/>
      </a:lt1>
      <a:dk2>
        <a:srgbClr val="121A3D"/>
      </a:dk2>
      <a:lt2>
        <a:srgbClr val="BFD4DE"/>
      </a:lt2>
      <a:accent1>
        <a:srgbClr val="2C88DD"/>
      </a:accent1>
      <a:accent2>
        <a:srgbClr val="629DD1"/>
      </a:accent2>
      <a:accent3>
        <a:srgbClr val="6B8CA3"/>
      </a:accent3>
      <a:accent4>
        <a:srgbClr val="8BE0A8"/>
      </a:accent4>
      <a:accent5>
        <a:srgbClr val="F45140"/>
      </a:accent5>
      <a:accent6>
        <a:srgbClr val="88F2DD"/>
      </a:accent6>
      <a:hlink>
        <a:srgbClr val="9454C3"/>
      </a:hlink>
      <a:folHlink>
        <a:srgbClr val="26CCB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9"/>
  <sheetViews>
    <sheetView showGridLines="0" tabSelected="1" zoomScale="70" zoomScaleNormal="70" workbookViewId="0"/>
  </sheetViews>
  <sheetFormatPr defaultColWidth="8.7265625" defaultRowHeight="14" x14ac:dyDescent="0.3"/>
  <cols>
    <col min="1" max="4" width="8.7265625" style="1"/>
    <col min="5" max="5" width="76.7265625" style="1" customWidth="1"/>
    <col min="6" max="7" width="8.7265625" style="1"/>
    <col min="8" max="8" width="9.26953125" style="1" customWidth="1"/>
    <col min="9" max="9" width="8.453125" style="1" customWidth="1"/>
    <col min="10" max="16384" width="8.7265625" style="1"/>
  </cols>
  <sheetData>
    <row r="1" spans="1:20" x14ac:dyDescent="0.3">
      <c r="A1" s="3"/>
      <c r="B1" s="4"/>
      <c r="C1" s="5"/>
      <c r="D1" s="5"/>
      <c r="E1" s="5"/>
      <c r="F1" s="5"/>
      <c r="G1" s="5"/>
      <c r="H1" s="5"/>
      <c r="I1" s="6"/>
      <c r="J1" s="3"/>
      <c r="K1" s="3"/>
      <c r="L1" s="3"/>
      <c r="M1" s="3"/>
      <c r="N1" s="3"/>
      <c r="O1" s="3"/>
    </row>
    <row r="2" spans="1:20" ht="32.5" x14ac:dyDescent="0.65">
      <c r="A2" s="3"/>
      <c r="B2" s="4"/>
      <c r="C2" s="7" t="s">
        <v>0</v>
      </c>
      <c r="D2" s="8"/>
      <c r="E2" s="8"/>
      <c r="F2" s="8"/>
      <c r="G2" s="8"/>
      <c r="H2" s="5"/>
      <c r="I2" s="6"/>
      <c r="J2" s="3"/>
      <c r="K2" s="3"/>
      <c r="L2" s="3"/>
      <c r="M2" s="3"/>
      <c r="N2" s="3"/>
      <c r="O2" s="3"/>
    </row>
    <row r="3" spans="1:20" x14ac:dyDescent="0.3">
      <c r="A3" s="3"/>
      <c r="B3" s="4"/>
      <c r="C3" s="8"/>
      <c r="D3" s="8"/>
      <c r="E3" s="8"/>
      <c r="F3" s="8"/>
      <c r="G3" s="8"/>
      <c r="H3" s="5"/>
      <c r="I3" s="6"/>
      <c r="J3" s="3"/>
      <c r="K3" s="3"/>
      <c r="L3" s="3"/>
      <c r="M3" s="3"/>
      <c r="N3" s="3"/>
      <c r="O3" s="3"/>
    </row>
    <row r="4" spans="1:20" ht="18.649999999999999" customHeight="1" x14ac:dyDescent="0.35">
      <c r="A4" s="3"/>
      <c r="B4" s="4"/>
      <c r="C4" s="8"/>
      <c r="D4" s="8"/>
      <c r="E4" s="133" t="s">
        <v>1</v>
      </c>
      <c r="F4" s="133"/>
      <c r="G4" s="133"/>
      <c r="H4" s="5"/>
      <c r="I4" s="6"/>
      <c r="J4" s="3"/>
      <c r="K4" s="3"/>
      <c r="L4" s="9"/>
      <c r="M4" s="3"/>
      <c r="N4" s="3"/>
      <c r="O4" s="3"/>
    </row>
    <row r="5" spans="1:20" ht="47.15" customHeight="1" x14ac:dyDescent="0.35">
      <c r="A5" s="3"/>
      <c r="B5" s="4"/>
      <c r="C5" s="8"/>
      <c r="D5" s="8"/>
      <c r="E5" s="133" t="str">
        <f>"•   ensure minimum level of funds for investment in LCEAs in "&amp;MID($C$2,FIND("20",$C$2),7)&amp;" have been allocated"</f>
        <v>•   ensure minimum level of funds for investment in LCEAs in 2022/23 have been allocated</v>
      </c>
      <c r="F5" s="133"/>
      <c r="G5" s="133"/>
      <c r="H5" s="5"/>
      <c r="I5" s="6"/>
      <c r="J5" s="3"/>
      <c r="K5" s="3"/>
      <c r="L5" s="10"/>
      <c r="M5" s="3"/>
      <c r="N5" s="3"/>
      <c r="O5" s="3"/>
    </row>
    <row r="6" spans="1:20" ht="17.5" x14ac:dyDescent="0.35">
      <c r="A6" s="3"/>
      <c r="B6" s="4"/>
      <c r="C6" s="8"/>
      <c r="D6" s="8"/>
      <c r="E6" s="133" t="s">
        <v>2</v>
      </c>
      <c r="F6" s="133"/>
      <c r="G6" s="133"/>
      <c r="H6" s="5"/>
      <c r="I6" s="6"/>
      <c r="J6" s="3"/>
      <c r="K6" s="3"/>
      <c r="L6" s="10"/>
      <c r="M6" s="3"/>
      <c r="N6" s="3"/>
      <c r="O6" s="3"/>
    </row>
    <row r="7" spans="1:20" ht="10.15" customHeight="1" x14ac:dyDescent="0.55000000000000004">
      <c r="A7" s="3"/>
      <c r="B7" s="4"/>
      <c r="C7" s="8"/>
      <c r="D7" s="8"/>
      <c r="E7" s="11"/>
      <c r="F7" s="8"/>
      <c r="G7" s="8"/>
      <c r="H7" s="5"/>
      <c r="I7" s="6"/>
      <c r="J7" s="3"/>
      <c r="K7" s="3"/>
      <c r="L7" s="9"/>
      <c r="M7" s="3"/>
      <c r="N7" s="3"/>
      <c r="O7" s="3"/>
    </row>
    <row r="8" spans="1:20" ht="37.15" customHeight="1" x14ac:dyDescent="0.3">
      <c r="A8" s="3"/>
      <c r="B8" s="4"/>
      <c r="C8" s="8"/>
      <c r="D8" s="8"/>
      <c r="E8" s="131" t="s">
        <v>3</v>
      </c>
      <c r="F8" s="131"/>
      <c r="G8" s="131"/>
      <c r="H8" s="5"/>
      <c r="I8" s="6"/>
      <c r="J8" s="3"/>
      <c r="K8" s="3"/>
      <c r="L8" s="9"/>
      <c r="M8" s="3"/>
      <c r="N8" s="3"/>
      <c r="O8" s="3"/>
    </row>
    <row r="9" spans="1:20" ht="18.649999999999999" customHeight="1" x14ac:dyDescent="0.3">
      <c r="A9" s="3"/>
      <c r="B9" s="4"/>
      <c r="C9" s="8"/>
      <c r="D9" s="8"/>
      <c r="E9" s="12"/>
      <c r="F9" s="12"/>
      <c r="G9" s="8"/>
      <c r="H9" s="5"/>
      <c r="I9" s="6"/>
      <c r="J9" s="3"/>
      <c r="K9" s="3"/>
      <c r="L9" s="9"/>
      <c r="M9" s="3"/>
      <c r="N9" s="3"/>
      <c r="O9" s="3"/>
    </row>
    <row r="10" spans="1:20" ht="17.5" x14ac:dyDescent="0.3">
      <c r="A10" s="3"/>
      <c r="B10" s="4"/>
      <c r="C10" s="8"/>
      <c r="D10" s="8"/>
      <c r="E10" s="131" t="s">
        <v>4</v>
      </c>
      <c r="F10" s="131"/>
      <c r="G10" s="131"/>
      <c r="H10" s="5"/>
      <c r="I10" s="6"/>
      <c r="J10" s="3"/>
      <c r="K10" s="3"/>
      <c r="L10" s="9"/>
      <c r="M10" s="3"/>
      <c r="N10" s="3"/>
      <c r="O10" s="3"/>
    </row>
    <row r="11" spans="1:20" ht="37" customHeight="1" x14ac:dyDescent="0.3">
      <c r="A11" s="3"/>
      <c r="B11" s="4"/>
      <c r="C11" s="8"/>
      <c r="D11" s="8"/>
      <c r="E11" s="131" t="str">
        <f>"Note: Any net underspends identified from the "&amp;MID($C$2,FIND("20",$C$2),4)-1&amp;"/"&amp;MID($C$2,FIND("20",$C$2)+2,2)&amp;" round should be rectified during the "&amp;MID($C$2,FIND("20",$C$2),7)&amp;" award round."</f>
        <v>Note: Any net underspends identified from the 2021/22 round should be rectified during the 2022/23 award round.</v>
      </c>
      <c r="F11" s="131"/>
      <c r="G11" s="131"/>
      <c r="H11" s="5"/>
      <c r="I11" s="6"/>
      <c r="J11" s="3"/>
      <c r="K11" s="3"/>
      <c r="L11" s="132"/>
      <c r="M11" s="132"/>
      <c r="N11" s="132"/>
      <c r="O11" s="132"/>
      <c r="P11" s="132"/>
      <c r="Q11" s="132"/>
      <c r="R11" s="132"/>
      <c r="S11" s="132"/>
      <c r="T11" s="132"/>
    </row>
    <row r="12" spans="1:20" ht="37" customHeight="1" x14ac:dyDescent="0.3">
      <c r="A12" s="3"/>
      <c r="B12" s="4"/>
      <c r="C12" s="8"/>
      <c r="D12" s="8"/>
      <c r="E12" s="131" t="str">
        <f>"We will provide an updated version covering the period beyond "&amp;MID($C$2,FIND("20",$C$2),7)&amp;" in due course."</f>
        <v>We will provide an updated version covering the period beyond 2022/23 in due course.</v>
      </c>
      <c r="F12" s="131"/>
      <c r="G12" s="131"/>
      <c r="H12" s="5"/>
      <c r="I12" s="6"/>
      <c r="J12" s="3"/>
      <c r="K12" s="3"/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3">
      <c r="A13" s="3"/>
      <c r="B13" s="4"/>
      <c r="C13" s="8"/>
      <c r="D13" s="8"/>
      <c r="E13" s="8"/>
      <c r="F13" s="8"/>
      <c r="G13" s="8"/>
      <c r="H13" s="5"/>
      <c r="I13" s="6"/>
      <c r="J13" s="3"/>
      <c r="K13" s="3"/>
      <c r="L13" s="3"/>
      <c r="M13" s="3"/>
      <c r="N13" s="3"/>
      <c r="O13" s="3"/>
    </row>
    <row r="14" spans="1:20" ht="115.5" customHeight="1" x14ac:dyDescent="0.3">
      <c r="A14" s="3"/>
      <c r="B14" s="13"/>
      <c r="C14" s="14"/>
      <c r="D14" s="14"/>
      <c r="E14" s="14"/>
      <c r="F14" s="14"/>
      <c r="G14" s="14"/>
      <c r="H14" s="15"/>
      <c r="I14" s="16"/>
      <c r="J14" s="3"/>
      <c r="L14" s="3"/>
      <c r="M14" s="3"/>
      <c r="N14" s="3"/>
      <c r="O14" s="3"/>
    </row>
    <row r="15" spans="1:20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sheetProtection algorithmName="SHA-512" hashValue="wAgJF5hPO/109Jq5oJ8UGtlT8OOtGqXznUcyUbCJbCFcHlC+azAS7ZmZhCxpuMVR+k8J3FRyQ3adfCVPhZzTsQ==" saltValue="AFampE5kGBwncwh7aLAH2w==" spinCount="100000" sheet="1" objects="1" scenarios="1"/>
  <customSheetViews>
    <customSheetView guid="{1FFE914D-1387-4B08-A82D-A22FAC9F1EC0}" hiddenColumns="1">
      <selection activeCell="E17" sqref="E17"/>
      <pageMargins left="0" right="0" top="0" bottom="0" header="0" footer="0"/>
      <pageSetup paperSize="9" orientation="portrait" r:id="rId1"/>
    </customSheetView>
  </customSheetViews>
  <mergeCells count="8">
    <mergeCell ref="E12:G12"/>
    <mergeCell ref="L11:T11"/>
    <mergeCell ref="E4:G4"/>
    <mergeCell ref="E8:G8"/>
    <mergeCell ref="E10:G10"/>
    <mergeCell ref="E11:G11"/>
    <mergeCell ref="E5:G5"/>
    <mergeCell ref="E6:G6"/>
  </mergeCells>
  <pageMargins left="0.70866141732283472" right="0.70866141732283472" top="0.74803149606299213" bottom="0.74803149606299213" header="0.31496062992125984" footer="0.31496062992125984"/>
  <pageSetup paperSize="9" scale="94" orientation="landscape" blackAndWhite="1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8B6A-4639-4852-9018-CAB29C30DD21}">
  <sheetPr codeName="Sheet6">
    <pageSetUpPr fitToPage="1"/>
  </sheetPr>
  <dimension ref="A1:XEV74"/>
  <sheetViews>
    <sheetView showGridLines="0" topLeftCell="A17" zoomScale="80" zoomScaleNormal="80" workbookViewId="0">
      <selection activeCell="D24" sqref="D24"/>
    </sheetView>
  </sheetViews>
  <sheetFormatPr defaultColWidth="8.7265625" defaultRowHeight="14" x14ac:dyDescent="0.3"/>
  <cols>
    <col min="1" max="1" width="9.54296875" style="1" customWidth="1"/>
    <col min="2" max="2" width="87.81640625" style="1" customWidth="1"/>
    <col min="3" max="3" width="30.54296875" style="1" customWidth="1"/>
    <col min="4" max="6" width="13.54296875" style="1" customWidth="1"/>
    <col min="7" max="7" width="17.1796875" style="1" customWidth="1"/>
    <col min="8" max="8" width="16.453125" style="1" customWidth="1"/>
    <col min="9" max="10" width="17.1796875" style="1" customWidth="1"/>
    <col min="11" max="11" width="13.54296875" style="1" customWidth="1"/>
    <col min="12" max="15" width="10.453125" style="1" customWidth="1"/>
    <col min="16" max="16" width="9.1796875" style="1" customWidth="1"/>
    <col min="17" max="16384" width="8.7265625" style="1"/>
  </cols>
  <sheetData>
    <row r="1" spans="1:12" ht="28.5" thickBot="1" x14ac:dyDescent="0.65">
      <c r="A1" s="27" t="s">
        <v>5</v>
      </c>
      <c r="B1" s="27"/>
      <c r="C1" s="28"/>
      <c r="D1" s="28"/>
      <c r="E1" s="28"/>
      <c r="F1" s="29"/>
      <c r="G1" s="134" t="s">
        <v>6</v>
      </c>
      <c r="H1" s="134"/>
      <c r="I1" s="134"/>
      <c r="J1" s="134"/>
      <c r="K1" s="134"/>
    </row>
    <row r="2" spans="1:12" ht="36.65" customHeight="1" thickBot="1" x14ac:dyDescent="0.4">
      <c r="A2" s="29"/>
      <c r="B2" s="29"/>
      <c r="C2" s="30"/>
      <c r="D2" s="30"/>
      <c r="E2" s="31"/>
      <c r="F2" s="31"/>
      <c r="G2" s="135" t="str" cm="1">
        <f t="array" ref="G2">"Employer National Insurance Contribution Rate (ENIC) - "&amp;Award_Year&amp;"-"&amp;RIGHT(Award_Year,2)+1</f>
        <v>Employer National Insurance Contribution Rate (ENIC) - 2022-23</v>
      </c>
      <c r="H2" s="135"/>
      <c r="I2" s="136"/>
      <c r="J2" s="137"/>
      <c r="K2" s="2">
        <v>0.15049999999999999</v>
      </c>
    </row>
    <row r="3" spans="1:12" ht="15.65" customHeight="1" thickBot="1" x14ac:dyDescent="0.65">
      <c r="A3" s="32" t="str">
        <f>"1. Determine the number of eligible consultants (full-time equivalent)"</f>
        <v>1. Determine the number of eligible consultants (full-time equivalent)</v>
      </c>
      <c r="B3" s="32"/>
      <c r="C3" s="33"/>
      <c r="D3" s="18">
        <v>0</v>
      </c>
      <c r="E3" s="30"/>
      <c r="F3" s="34"/>
      <c r="G3" s="142" t="str" cm="1">
        <f t="array" ref="G3">"Employer Pension Contribution Rate "&amp;CHAR(10)&amp;"(EPC) - "&amp;Award_Year&amp;"-"&amp;RIGHT(Award_Year,2)+1</f>
        <v>Employer Pension Contribution Rate 
(EPC) - 2022-23</v>
      </c>
      <c r="H3" s="143"/>
      <c r="I3" s="143"/>
      <c r="J3" s="144"/>
      <c r="K3" s="148">
        <v>0.14380000000000001</v>
      </c>
      <c r="L3" s="29"/>
    </row>
    <row r="4" spans="1:12" ht="15.65" customHeight="1" thickBot="1" x14ac:dyDescent="0.4">
      <c r="A4" s="35" t="str" cm="1">
        <f t="array" ref="A4">"as at 1 April "&amp;Award_Year</f>
        <v>as at 1 April 2022</v>
      </c>
      <c r="B4" s="36"/>
      <c r="C4" s="36"/>
      <c r="E4" s="30"/>
      <c r="F4" s="37"/>
      <c r="G4" s="145"/>
      <c r="H4" s="146"/>
      <c r="I4" s="146"/>
      <c r="J4" s="147"/>
      <c r="K4" s="149"/>
      <c r="L4" s="29"/>
    </row>
    <row r="5" spans="1:12" ht="15.65" customHeight="1" x14ac:dyDescent="0.35">
      <c r="A5"/>
      <c r="B5" s="36"/>
      <c r="C5" s="36"/>
      <c r="E5" s="30"/>
      <c r="F5" s="37"/>
      <c r="G5" s="142" t="s">
        <v>7</v>
      </c>
      <c r="H5" s="143"/>
      <c r="I5" s="143"/>
      <c r="J5" s="144"/>
      <c r="K5" s="148">
        <v>0.1</v>
      </c>
      <c r="L5" s="29"/>
    </row>
    <row r="6" spans="1:12" ht="16" customHeight="1" thickBot="1" x14ac:dyDescent="0.4">
      <c r="A6" s="38" t="str">
        <f>"2. Multiply the number of eligible consultants (full-time equivalent) by "&amp;TEXT($D$7,"£0,000")</f>
        <v>2. Multiply the number of eligible consultants (full-time equivalent) by £7,900</v>
      </c>
      <c r="C6" s="39"/>
      <c r="E6" s="29"/>
      <c r="F6" s="29"/>
      <c r="G6" s="145"/>
      <c r="H6" s="146"/>
      <c r="I6" s="146"/>
      <c r="J6" s="147"/>
      <c r="K6" s="149"/>
    </row>
    <row r="7" spans="1:12" ht="16" customHeight="1" thickBot="1" x14ac:dyDescent="0.4">
      <c r="A7" s="40"/>
      <c r="B7" s="41" t="s">
        <v>8</v>
      </c>
      <c r="C7" s="42"/>
      <c r="D7" s="43">
        <v>7900</v>
      </c>
      <c r="E7" s="44" t="s">
        <v>9</v>
      </c>
      <c r="F7" s="29"/>
      <c r="G7" s="45"/>
    </row>
    <row r="8" spans="1:12" ht="18.649999999999999" customHeight="1" x14ac:dyDescent="0.35">
      <c r="A8" s="38"/>
      <c r="C8" s="39"/>
      <c r="E8" s="29"/>
      <c r="F8" s="29"/>
      <c r="G8" s="45"/>
      <c r="H8" s="29"/>
      <c r="I8" s="29"/>
    </row>
    <row r="9" spans="1:12" ht="16" customHeight="1" thickBot="1" x14ac:dyDescent="0.4">
      <c r="B9" s="140" t="str">
        <f>"N"&amp;RIGHT(A3,LEN(A3)-FIND("number",A3))&amp;" multiplied by "&amp;TEXT($D$7,"£0,00")</f>
        <v>Number of eligible consultants (full-time equivalent) multiplied by £7,900</v>
      </c>
      <c r="C9" s="46" t="s">
        <v>10</v>
      </c>
      <c r="D9" s="47">
        <f>D3*D7</f>
        <v>0</v>
      </c>
      <c r="E9" s="29"/>
      <c r="F9" s="29"/>
      <c r="G9" s="45"/>
    </row>
    <row r="10" spans="1:12" ht="16" customHeight="1" thickBot="1" x14ac:dyDescent="0.4">
      <c r="B10" s="141"/>
      <c r="C10" s="48" t="s">
        <v>11</v>
      </c>
      <c r="D10" s="49">
        <f>D9*(1+ENIC)</f>
        <v>0</v>
      </c>
      <c r="E10" s="50"/>
      <c r="F10" s="29"/>
      <c r="G10" s="45"/>
      <c r="I10" s="29"/>
    </row>
    <row r="11" spans="1:12" ht="16" customHeight="1" x14ac:dyDescent="0.35">
      <c r="B11" s="45"/>
      <c r="C11" s="51"/>
      <c r="D11" s="52"/>
      <c r="E11" s="30"/>
      <c r="F11" s="29"/>
      <c r="G11" s="45"/>
      <c r="I11" s="29"/>
    </row>
    <row r="12" spans="1:12" ht="16" customHeight="1" thickBot="1" x14ac:dyDescent="0.4">
      <c r="A12" s="38" t="str" cm="1">
        <f t="array" ref="A12">"3. Add any funds that need to be carried over from "&amp;Award_Year-1&amp;"-"&amp;RIGHT(Award_Year,2)</f>
        <v>3. Add any funds that need to be carried over from 2021-22</v>
      </c>
      <c r="B12" s="53"/>
      <c r="C12" s="51"/>
      <c r="D12" s="52"/>
      <c r="E12" s="30"/>
      <c r="F12" s="30"/>
      <c r="G12" s="45"/>
      <c r="I12" s="29"/>
    </row>
    <row r="13" spans="1:12" ht="16" customHeight="1" x14ac:dyDescent="0.35">
      <c r="A13" s="38"/>
      <c r="B13" s="53"/>
      <c r="C13" s="51"/>
      <c r="D13" s="52"/>
      <c r="E13" s="30"/>
      <c r="F13" s="30"/>
      <c r="G13" s="45"/>
      <c r="I13" s="29"/>
    </row>
    <row r="14" spans="1:12" ht="16" customHeight="1" thickBot="1" x14ac:dyDescent="0.4">
      <c r="B14" s="54" t="s">
        <v>12</v>
      </c>
      <c r="C14" s="55" t="s">
        <v>10</v>
      </c>
      <c r="D14" s="19">
        <v>0</v>
      </c>
      <c r="E14" s="30"/>
      <c r="F14" s="30"/>
      <c r="G14" s="45"/>
      <c r="I14" s="29"/>
    </row>
    <row r="15" spans="1:12" ht="16" customHeight="1" thickBot="1" x14ac:dyDescent="0.4">
      <c r="B15" s="56"/>
      <c r="C15" s="57" t="s">
        <v>11</v>
      </c>
      <c r="D15" s="49">
        <f>D14*(1+ENIC)</f>
        <v>0</v>
      </c>
      <c r="E15" s="30"/>
      <c r="F15" s="30"/>
      <c r="G15" s="29"/>
      <c r="I15" s="29"/>
    </row>
    <row r="16" spans="1:12" ht="16" customHeight="1" x14ac:dyDescent="0.35">
      <c r="B16" s="53"/>
      <c r="C16" s="51"/>
      <c r="D16" s="52"/>
      <c r="E16" s="30"/>
      <c r="F16" s="30"/>
      <c r="G16" s="29"/>
      <c r="I16" s="29"/>
    </row>
    <row r="17" spans="1:12" ht="15.5" x14ac:dyDescent="0.35">
      <c r="A17" s="58" t="str" cm="1">
        <f t="array" ref="A17">"4. Prior to any 2022-23 reviews. Take account of pre-interim period existing LCEAs as at 1 April. "&amp;Award_Year</f>
        <v>4. Prior to any 2022-23 reviews. Take account of pre-interim period existing LCEAs as at 1 April. 2022</v>
      </c>
      <c r="B17" s="29"/>
      <c r="C17" s="51"/>
      <c r="D17" s="52"/>
      <c r="E17" s="59"/>
      <c r="F17" s="60"/>
      <c r="G17" s="58"/>
      <c r="I17" s="29"/>
    </row>
    <row r="18" spans="1:12" ht="15.5" x14ac:dyDescent="0.35">
      <c r="A18" s="58"/>
      <c r="B18" s="61"/>
      <c r="C18" s="61"/>
      <c r="D18" s="29"/>
      <c r="E18" s="29"/>
      <c r="F18" s="29"/>
      <c r="G18" s="58"/>
      <c r="I18" s="29"/>
      <c r="L18" s="29"/>
    </row>
    <row r="19" spans="1:12" ht="46.5" x14ac:dyDescent="0.35">
      <c r="A19" s="58"/>
      <c r="B19" s="62" t="s">
        <v>13</v>
      </c>
      <c r="C19" s="63" t="s">
        <v>14</v>
      </c>
      <c r="D19" s="64" t="s">
        <v>15</v>
      </c>
      <c r="E19" s="64" t="s">
        <v>16</v>
      </c>
      <c r="F19" s="64" t="s">
        <v>17</v>
      </c>
      <c r="G19" s="64" t="s">
        <v>18</v>
      </c>
      <c r="H19" s="65" t="s">
        <v>19</v>
      </c>
      <c r="L19" s="29"/>
    </row>
    <row r="20" spans="1:12" ht="15.5" x14ac:dyDescent="0.35">
      <c r="A20" s="58"/>
      <c r="B20" s="66" t="s">
        <v>20</v>
      </c>
      <c r="C20" s="67">
        <v>3016</v>
      </c>
      <c r="D20" s="23">
        <v>0</v>
      </c>
      <c r="E20" s="22">
        <v>0</v>
      </c>
      <c r="F20" s="68">
        <f t="shared" ref="F20:F28" si="0">(C20*D20)</f>
        <v>0</v>
      </c>
      <c r="G20" s="69">
        <f t="shared" ref="G20:G28" si="1">+(E20*C20*(APAExist))</f>
        <v>0</v>
      </c>
      <c r="H20" s="70">
        <f>F20+G20</f>
        <v>0</v>
      </c>
      <c r="L20" s="29"/>
    </row>
    <row r="21" spans="1:12" ht="15.5" x14ac:dyDescent="0.35">
      <c r="A21" s="58"/>
      <c r="B21" s="71" t="s">
        <v>21</v>
      </c>
      <c r="C21" s="67">
        <v>6032</v>
      </c>
      <c r="D21" s="23">
        <v>0</v>
      </c>
      <c r="E21" s="22">
        <v>0</v>
      </c>
      <c r="F21" s="68">
        <f t="shared" si="0"/>
        <v>0</v>
      </c>
      <c r="G21" s="69">
        <f t="shared" si="1"/>
        <v>0</v>
      </c>
      <c r="H21" s="72">
        <f t="shared" ref="H21:H28" si="2">F21+G21</f>
        <v>0</v>
      </c>
      <c r="L21" s="29"/>
    </row>
    <row r="22" spans="1:12" ht="15.5" x14ac:dyDescent="0.35">
      <c r="A22" s="58"/>
      <c r="B22" s="71" t="s">
        <v>22</v>
      </c>
      <c r="C22" s="67">
        <v>9048</v>
      </c>
      <c r="D22" s="23">
        <v>0</v>
      </c>
      <c r="E22" s="22">
        <v>0</v>
      </c>
      <c r="F22" s="68">
        <f t="shared" si="0"/>
        <v>0</v>
      </c>
      <c r="G22" s="69">
        <f t="shared" si="1"/>
        <v>0</v>
      </c>
      <c r="H22" s="72">
        <f t="shared" si="2"/>
        <v>0</v>
      </c>
      <c r="L22" s="29"/>
    </row>
    <row r="23" spans="1:12" ht="15.5" x14ac:dyDescent="0.35">
      <c r="A23" s="58"/>
      <c r="B23" s="71" t="s">
        <v>23</v>
      </c>
      <c r="C23" s="67">
        <v>12064</v>
      </c>
      <c r="D23" s="23">
        <v>0</v>
      </c>
      <c r="E23" s="22">
        <v>0</v>
      </c>
      <c r="F23" s="68">
        <f t="shared" si="0"/>
        <v>0</v>
      </c>
      <c r="G23" s="69">
        <f t="shared" si="1"/>
        <v>0</v>
      </c>
      <c r="H23" s="72">
        <f t="shared" si="2"/>
        <v>0</v>
      </c>
      <c r="L23" s="29"/>
    </row>
    <row r="24" spans="1:12" ht="15.5" x14ac:dyDescent="0.35">
      <c r="A24" s="58"/>
      <c r="B24" s="71" t="s">
        <v>24</v>
      </c>
      <c r="C24" s="67">
        <v>15080</v>
      </c>
      <c r="D24" s="23">
        <v>0</v>
      </c>
      <c r="E24" s="22">
        <v>0</v>
      </c>
      <c r="F24" s="68">
        <f t="shared" si="0"/>
        <v>0</v>
      </c>
      <c r="G24" s="69">
        <f t="shared" si="1"/>
        <v>0</v>
      </c>
      <c r="H24" s="72">
        <f t="shared" si="2"/>
        <v>0</v>
      </c>
      <c r="L24" s="29"/>
    </row>
    <row r="25" spans="1:12" ht="15.5" x14ac:dyDescent="0.35">
      <c r="A25" s="58"/>
      <c r="B25" s="71" t="s">
        <v>25</v>
      </c>
      <c r="C25" s="67">
        <v>18096</v>
      </c>
      <c r="D25" s="23">
        <v>0</v>
      </c>
      <c r="E25" s="22">
        <v>0</v>
      </c>
      <c r="F25" s="68">
        <f t="shared" si="0"/>
        <v>0</v>
      </c>
      <c r="G25" s="69">
        <f t="shared" si="1"/>
        <v>0</v>
      </c>
      <c r="H25" s="72">
        <f t="shared" si="2"/>
        <v>0</v>
      </c>
      <c r="L25" s="29"/>
    </row>
    <row r="26" spans="1:12" ht="15.5" x14ac:dyDescent="0.35">
      <c r="A26" s="58"/>
      <c r="B26" s="71" t="s">
        <v>26</v>
      </c>
      <c r="C26" s="67">
        <v>24128</v>
      </c>
      <c r="D26" s="23">
        <v>0</v>
      </c>
      <c r="E26" s="22">
        <v>0</v>
      </c>
      <c r="F26" s="68">
        <f t="shared" si="0"/>
        <v>0</v>
      </c>
      <c r="G26" s="69">
        <f t="shared" si="1"/>
        <v>0</v>
      </c>
      <c r="H26" s="72">
        <f t="shared" si="2"/>
        <v>0</v>
      </c>
      <c r="L26" s="29"/>
    </row>
    <row r="27" spans="1:12" ht="17.149999999999999" customHeight="1" x14ac:dyDescent="0.35">
      <c r="A27" s="58"/>
      <c r="B27" s="71" t="s">
        <v>27</v>
      </c>
      <c r="C27" s="67">
        <v>30160</v>
      </c>
      <c r="D27" s="23">
        <v>0</v>
      </c>
      <c r="E27" s="22">
        <v>0</v>
      </c>
      <c r="F27" s="68">
        <f t="shared" si="0"/>
        <v>0</v>
      </c>
      <c r="G27" s="69">
        <f t="shared" si="1"/>
        <v>0</v>
      </c>
      <c r="H27" s="72">
        <f t="shared" si="2"/>
        <v>0</v>
      </c>
      <c r="L27" s="29"/>
    </row>
    <row r="28" spans="1:12" ht="15.5" x14ac:dyDescent="0.35">
      <c r="A28" s="58"/>
      <c r="B28" s="71" t="s">
        <v>28</v>
      </c>
      <c r="C28" s="67">
        <v>36192</v>
      </c>
      <c r="D28" s="23">
        <v>0</v>
      </c>
      <c r="E28" s="22">
        <v>0</v>
      </c>
      <c r="F28" s="68">
        <f t="shared" si="0"/>
        <v>0</v>
      </c>
      <c r="G28" s="69">
        <f t="shared" si="1"/>
        <v>0</v>
      </c>
      <c r="H28" s="72">
        <f t="shared" si="2"/>
        <v>0</v>
      </c>
      <c r="L28" s="29"/>
    </row>
    <row r="29" spans="1:12" ht="15" customHeight="1" x14ac:dyDescent="0.35">
      <c r="A29" s="58"/>
      <c r="B29" s="73" t="s">
        <v>29</v>
      </c>
      <c r="C29" s="74"/>
      <c r="D29" s="75">
        <f>SUM(D20:D28)</f>
        <v>0</v>
      </c>
      <c r="E29" s="76">
        <f>SUM(E20:E28)</f>
        <v>0</v>
      </c>
      <c r="F29" s="77">
        <f>SUM(F20:F28)</f>
        <v>0</v>
      </c>
      <c r="G29" s="77">
        <f>SUM(G20:G28)</f>
        <v>0</v>
      </c>
      <c r="H29" s="78">
        <f>SUM(F29:G29)</f>
        <v>0</v>
      </c>
      <c r="L29" s="29"/>
    </row>
    <row r="30" spans="1:12" ht="15" customHeight="1" x14ac:dyDescent="0.35">
      <c r="A30" s="58"/>
      <c r="B30" s="38"/>
      <c r="C30" s="38"/>
      <c r="D30" s="79"/>
      <c r="E30" s="80"/>
      <c r="F30" s="81"/>
      <c r="G30" s="81"/>
      <c r="H30" s="81"/>
      <c r="L30" s="29"/>
    </row>
    <row r="31" spans="1:12" ht="15.5" x14ac:dyDescent="0.35">
      <c r="A31" s="58"/>
      <c r="B31" s="82" t="s">
        <v>30</v>
      </c>
      <c r="C31" s="83"/>
      <c r="D31" s="24">
        <v>0</v>
      </c>
      <c r="E31" s="24">
        <v>0</v>
      </c>
      <c r="F31" s="84">
        <f>SUM(D31:E31)</f>
        <v>0</v>
      </c>
      <c r="G31" s="58"/>
      <c r="I31" s="29"/>
      <c r="L31" s="29"/>
    </row>
    <row r="32" spans="1:12" ht="31" x14ac:dyDescent="0.35">
      <c r="A32" s="58"/>
      <c r="B32" s="85" t="s">
        <v>31</v>
      </c>
      <c r="C32" s="86" t="s">
        <v>32</v>
      </c>
      <c r="D32" s="87">
        <f>F29-D31</f>
        <v>0</v>
      </c>
      <c r="E32" s="88">
        <f>G29-E31</f>
        <v>0</v>
      </c>
      <c r="F32" s="89">
        <f>H29-F31</f>
        <v>0</v>
      </c>
      <c r="G32" s="58"/>
      <c r="I32" s="29"/>
      <c r="L32" s="29"/>
    </row>
    <row r="33" spans="1:12" ht="15.5" x14ac:dyDescent="0.35">
      <c r="A33" s="58"/>
      <c r="B33" s="90" t="str">
        <f>B32&amp;" including APA element"</f>
        <v>Difference including APA element</v>
      </c>
      <c r="C33" s="150" t="s">
        <v>33</v>
      </c>
      <c r="D33" s="152">
        <f>(ENIC+(1+EPC))*D32</f>
        <v>0</v>
      </c>
      <c r="E33" s="154">
        <f>(ENIC+(1+APAExist)*(1+EPC))*E32</f>
        <v>0</v>
      </c>
      <c r="F33" s="156">
        <f>D33+E33</f>
        <v>0</v>
      </c>
      <c r="G33" s="58"/>
      <c r="I33" s="29"/>
      <c r="L33" s="29"/>
    </row>
    <row r="34" spans="1:12" ht="15.5" x14ac:dyDescent="0.35">
      <c r="A34" s="58"/>
      <c r="B34" s="91"/>
      <c r="C34" s="151"/>
      <c r="D34" s="153"/>
      <c r="E34" s="155"/>
      <c r="F34" s="157"/>
      <c r="G34" s="58"/>
      <c r="I34" s="29"/>
      <c r="L34" s="29"/>
    </row>
    <row r="35" spans="1:12" ht="15.5" x14ac:dyDescent="0.35">
      <c r="A35" s="58"/>
      <c r="B35" s="29"/>
      <c r="C35" s="51"/>
      <c r="D35" s="52"/>
      <c r="E35" s="59"/>
      <c r="F35" s="60"/>
      <c r="G35" s="58"/>
      <c r="I35" s="29"/>
      <c r="L35" s="29"/>
    </row>
    <row r="36" spans="1:12" ht="15.5" x14ac:dyDescent="0.35">
      <c r="A36" s="58" t="str" cm="1">
        <f t="array" ref="A36">"5. Take account of National Clinical Impact Awards outcomes as at 1 April "&amp;Award_Year</f>
        <v>5. Take account of National Clinical Impact Awards outcomes as at 1 April 2022</v>
      </c>
      <c r="G36" s="29"/>
      <c r="H36" s="29"/>
      <c r="I36" s="29"/>
      <c r="J36" s="29"/>
      <c r="K36" s="29"/>
      <c r="L36" s="29"/>
    </row>
    <row r="37" spans="1:12" ht="16" thickBot="1" x14ac:dyDescent="0.4">
      <c r="A37" s="58"/>
      <c r="B37" s="41"/>
      <c r="C37" s="41"/>
      <c r="G37" s="58"/>
      <c r="I37" s="29"/>
      <c r="L37" s="29"/>
    </row>
    <row r="38" spans="1:12" ht="78.650000000000006" customHeight="1" thickBot="1" x14ac:dyDescent="0.4">
      <c r="A38" s="58"/>
      <c r="B38" s="92" t="s">
        <v>13</v>
      </c>
      <c r="C38" s="93" t="s">
        <v>14</v>
      </c>
      <c r="D38" s="94" t="s">
        <v>15</v>
      </c>
      <c r="E38" s="94" t="s">
        <v>16</v>
      </c>
      <c r="F38" s="94" t="s">
        <v>17</v>
      </c>
      <c r="G38" s="94" t="s">
        <v>18</v>
      </c>
      <c r="H38" s="94" t="s">
        <v>19</v>
      </c>
      <c r="L38" s="29"/>
    </row>
    <row r="39" spans="1:12" ht="19.5" customHeight="1" thickBot="1" x14ac:dyDescent="0.4">
      <c r="A39" s="58"/>
      <c r="B39" s="95" t="s">
        <v>34</v>
      </c>
      <c r="C39" s="96">
        <v>24128</v>
      </c>
      <c r="D39" s="25">
        <v>0</v>
      </c>
      <c r="E39" s="21">
        <v>0</v>
      </c>
      <c r="F39" s="97">
        <f>(C39*D39)</f>
        <v>0</v>
      </c>
      <c r="G39" s="98">
        <f>+(E39*C39*(APAExist))</f>
        <v>0</v>
      </c>
      <c r="H39" s="99">
        <f>F39+G39</f>
        <v>0</v>
      </c>
      <c r="L39" s="29"/>
    </row>
    <row r="40" spans="1:12" ht="19.5" customHeight="1" thickBot="1" x14ac:dyDescent="0.4">
      <c r="A40" s="58"/>
      <c r="B40" s="95" t="s">
        <v>35</v>
      </c>
      <c r="C40" s="96">
        <v>30160</v>
      </c>
      <c r="D40" s="25">
        <v>0</v>
      </c>
      <c r="E40" s="21">
        <v>0</v>
      </c>
      <c r="F40" s="97">
        <f>(C40*D40)</f>
        <v>0</v>
      </c>
      <c r="G40" s="98">
        <f>+(E40*C40*(APAExist))</f>
        <v>0</v>
      </c>
      <c r="H40" s="99">
        <f>F40+G40</f>
        <v>0</v>
      </c>
      <c r="L40" s="29"/>
    </row>
    <row r="41" spans="1:12" ht="15" customHeight="1" thickBot="1" x14ac:dyDescent="0.4">
      <c r="A41" s="58"/>
      <c r="B41" s="100" t="s">
        <v>36</v>
      </c>
      <c r="C41" s="101"/>
      <c r="D41" s="102">
        <f>SUM(D39:D40)</f>
        <v>0</v>
      </c>
      <c r="E41" s="103">
        <f>SUM(E39:E40)</f>
        <v>0</v>
      </c>
      <c r="F41" s="104">
        <f>SUM(F39:F40)</f>
        <v>0</v>
      </c>
      <c r="G41" s="104">
        <f>SUM(G39:G40)</f>
        <v>0</v>
      </c>
      <c r="H41" s="104">
        <f>SUM(H39:H40)</f>
        <v>0</v>
      </c>
      <c r="L41" s="29"/>
    </row>
    <row r="42" spans="1:12" ht="15" customHeight="1" x14ac:dyDescent="0.35">
      <c r="A42" s="58"/>
      <c r="G42" s="58"/>
      <c r="I42" s="29"/>
      <c r="L42" s="29"/>
    </row>
    <row r="43" spans="1:12" ht="31" customHeight="1" x14ac:dyDescent="0.35">
      <c r="A43" s="58"/>
      <c r="B43" s="158" t="s">
        <v>37</v>
      </c>
      <c r="C43" s="105" t="s">
        <v>32</v>
      </c>
      <c r="D43" s="106">
        <f>F41</f>
        <v>0</v>
      </c>
      <c r="E43" s="107">
        <f>G41</f>
        <v>0</v>
      </c>
      <c r="F43" s="108">
        <f t="shared" ref="F43" si="3">SUM(D43:E43)</f>
        <v>0</v>
      </c>
      <c r="G43" s="58"/>
      <c r="I43" s="29"/>
      <c r="L43" s="29"/>
    </row>
    <row r="44" spans="1:12" ht="15.5" x14ac:dyDescent="0.35">
      <c r="A44" s="58"/>
      <c r="B44" s="159"/>
      <c r="C44" s="109" t="s">
        <v>33</v>
      </c>
      <c r="D44" s="110">
        <f>(ENIC+(1+EPC))*D43</f>
        <v>0</v>
      </c>
      <c r="E44" s="110">
        <f>(ENIC+(1+APAExist)*(1+EPC))*E43</f>
        <v>0</v>
      </c>
      <c r="F44" s="111">
        <f>SUM(D44:E44)</f>
        <v>0</v>
      </c>
      <c r="G44" s="58"/>
      <c r="I44" s="29"/>
      <c r="L44" s="29"/>
    </row>
    <row r="45" spans="1:12" ht="15.5" x14ac:dyDescent="0.35">
      <c r="A45" s="58"/>
      <c r="B45" s="58"/>
      <c r="C45" s="58"/>
      <c r="D45" s="58"/>
      <c r="E45" s="58"/>
      <c r="F45" s="60"/>
      <c r="G45" s="58"/>
      <c r="I45" s="29"/>
      <c r="L45" s="29"/>
    </row>
    <row r="46" spans="1:12" ht="31.5" hidden="1" thickBot="1" x14ac:dyDescent="0.4">
      <c r="A46" s="58"/>
      <c r="B46" s="54" t="s">
        <v>38</v>
      </c>
      <c r="C46" s="112" t="s">
        <v>10</v>
      </c>
      <c r="D46" s="113">
        <v>0</v>
      </c>
      <c r="E46" s="114"/>
      <c r="F46" s="60"/>
      <c r="G46" s="58"/>
      <c r="I46" s="29"/>
      <c r="L46" s="29"/>
    </row>
    <row r="47" spans="1:12" ht="16" hidden="1" thickBot="1" x14ac:dyDescent="0.4">
      <c r="A47" s="58"/>
      <c r="B47" s="115"/>
      <c r="C47" s="57" t="s">
        <v>11</v>
      </c>
      <c r="D47" s="49">
        <f>D46*(1+ENIC)</f>
        <v>0</v>
      </c>
      <c r="E47" s="114"/>
      <c r="F47" s="60"/>
      <c r="G47" s="58"/>
      <c r="I47" s="29"/>
      <c r="L47" s="29"/>
    </row>
    <row r="48" spans="1:12" ht="15.5" hidden="1" x14ac:dyDescent="0.35">
      <c r="A48" s="58"/>
      <c r="C48" s="51"/>
      <c r="D48" s="52"/>
      <c r="E48" s="114"/>
      <c r="F48" s="60"/>
      <c r="G48" s="58"/>
      <c r="I48" s="29"/>
      <c r="L48" s="29"/>
    </row>
    <row r="49" spans="1:1024 1032:2048 2056:3072 3080:4096 4104:5120 5128:6144 6152:7168 7176:8192 8200:9216 9224:10240 10248:11264 11272:12288 12296:13312 13320:14336 14344:15360 15368:16376" ht="15.5" x14ac:dyDescent="0.35">
      <c r="A49" s="58" t="s">
        <v>39</v>
      </c>
      <c r="G49" s="58"/>
      <c r="I49" s="29"/>
      <c r="J49" s="29"/>
      <c r="K49" s="29"/>
      <c r="L49" s="29"/>
    </row>
    <row r="50" spans="1:1024 1032:2048 2056:3072 3080:4096 4104:5120 5128:6144 6152:7168 7176:8192 8200:9216 9224:10240 10248:11264 11272:12288 12296:13312 13320:14336 14344:15360 15368:16376" ht="16" thickBot="1" x14ac:dyDescent="0.4">
      <c r="A50" s="58"/>
      <c r="G50" s="58"/>
      <c r="I50" s="29"/>
      <c r="J50" s="29"/>
      <c r="K50" s="29"/>
      <c r="L50" s="29"/>
    </row>
    <row r="51" spans="1:1024 1032:2048 2056:3072 3080:4096 4104:5120 5128:6144 6152:7168 7176:8192 8200:9216 9224:10240 10248:11264 11272:12288 12296:13312 13320:14336 14344:15360 15368:16376" ht="15.5" x14ac:dyDescent="0.35">
      <c r="A51" s="58"/>
      <c r="B51" s="116" t="str" cm="1">
        <f t="array" ref="B51">"Multi-year awards from the interim period as at 1 April "&amp;Award_Year</f>
        <v>Multi-year awards from the interim period as at 1 April 2022</v>
      </c>
      <c r="C51" s="117" t="s">
        <v>10</v>
      </c>
      <c r="D51" s="26">
        <v>0</v>
      </c>
      <c r="E51" s="118"/>
      <c r="G51" s="58"/>
      <c r="I51" s="29"/>
      <c r="L51" s="29"/>
    </row>
    <row r="52" spans="1:1024 1032:2048 2056:3072 3080:4096 4104:5120 5128:6144 6152:7168 7176:8192 8200:9216 9224:10240 10248:11264 11272:12288 12296:13312 13320:14336 14344:15360 15368:16376" ht="15.5" x14ac:dyDescent="0.35">
      <c r="A52" s="58"/>
      <c r="B52" s="119"/>
      <c r="C52" s="120" t="s">
        <v>11</v>
      </c>
      <c r="D52" s="121">
        <f>D51*(1+ENIC)</f>
        <v>0</v>
      </c>
      <c r="E52" s="59"/>
      <c r="F52" s="60"/>
      <c r="G52" s="58"/>
      <c r="I52" s="29"/>
      <c r="L52" s="29"/>
    </row>
    <row r="53" spans="1:1024 1032:2048 2056:3072 3080:4096 4104:5120 5128:6144 6152:7168 7176:8192 8200:9216 9224:10240 10248:11264 11272:12288 12296:13312 13320:14336 14344:15360 15368:16376" ht="15.5" x14ac:dyDescent="0.35">
      <c r="A53" s="58"/>
      <c r="C53" s="51"/>
      <c r="D53" s="52"/>
      <c r="E53" s="59"/>
      <c r="F53" s="60"/>
      <c r="G53" s="58"/>
      <c r="I53" s="29"/>
      <c r="L53" s="29"/>
    </row>
    <row r="54" spans="1:1024 1032:2048 2056:3072 3080:4096 4104:5120 5128:6144 6152:7168 7176:8192 8200:9216 9224:10240 10248:11264 11272:12288 12296:13312 13320:14336 14344:15360 15368:16376" ht="16" thickBot="1" x14ac:dyDescent="0.4">
      <c r="B54" s="54" t="str" cm="1">
        <f t="array" ref="B54">"Investment available for LCEAs in "&amp;Award_Year&amp;"-"&amp;RIGHT(Award_Year,2)+1</f>
        <v>Investment available for LCEAs in 2022-23</v>
      </c>
      <c r="C54" s="55" t="s">
        <v>10</v>
      </c>
      <c r="D54" s="47">
        <f>D9+D14+D46-F32-F43-D51</f>
        <v>0</v>
      </c>
      <c r="E54" s="17"/>
      <c r="F54" s="60"/>
      <c r="G54" s="58"/>
      <c r="I54" s="29"/>
      <c r="L54" s="29"/>
    </row>
    <row r="55" spans="1:1024 1032:2048 2056:3072 3080:4096 4104:5120 5128:6144 6152:7168 7176:8192 8200:9216 9224:10240 10248:11264 11272:12288 12296:13312 13320:14336 14344:15360 15368:16376" ht="31.5" thickBot="1" x14ac:dyDescent="0.4">
      <c r="A55" s="58"/>
      <c r="B55" s="56"/>
      <c r="C55" s="55" t="s">
        <v>40</v>
      </c>
      <c r="D55" s="47">
        <f>D10+D15+D47-F33-F44-D52</f>
        <v>0</v>
      </c>
      <c r="E55" s="17"/>
      <c r="F55" s="60"/>
      <c r="G55" s="58"/>
      <c r="I55" s="29"/>
      <c r="L55" s="29"/>
    </row>
    <row r="56" spans="1:1024 1032:2048 2056:3072 3080:4096 4104:5120 5128:6144 6152:7168 7176:8192 8200:9216 9224:10240 10248:11264 11272:12288 12296:13312 13320:14336 14344:15360 15368:16376" ht="15.5" x14ac:dyDescent="0.35">
      <c r="A56" s="58"/>
      <c r="B56" s="45"/>
      <c r="C56" s="122"/>
      <c r="D56" s="123"/>
      <c r="E56" s="17"/>
      <c r="F56" s="60"/>
      <c r="G56" s="58"/>
      <c r="I56" s="29"/>
      <c r="L56" s="29"/>
    </row>
    <row r="57" spans="1:1024 1032:2048 2056:3072 3080:4096 4104:5120 5128:6144 6152:7168 7176:8192 8200:9216 9224:10240 10248:11264 11272:12288 12296:13312 13320:14336 14344:15360 15368:16376" ht="28" x14ac:dyDescent="0.6">
      <c r="A57" s="34" t="s">
        <v>41</v>
      </c>
      <c r="B57" s="34"/>
      <c r="C57" s="34"/>
      <c r="D57" s="34"/>
      <c r="E57" s="34"/>
      <c r="F57" s="34"/>
      <c r="G57"/>
      <c r="H57"/>
      <c r="I57" s="138"/>
      <c r="J57" s="139"/>
      <c r="K57" s="139"/>
      <c r="L57" s="138"/>
      <c r="M57" s="139"/>
      <c r="N57" s="139"/>
      <c r="O57" s="139"/>
    </row>
    <row r="58" spans="1:1024 1032:2048 2056:3072 3080:4096 4104:5120 5128:6144 6152:7168 7176:8192 8200:9216 9224:10240 10248:11264 11272:12288 12296:13312 13320:14336 14344:15360 15368:16376" s="127" customFormat="1" ht="15.5" x14ac:dyDescent="0.35">
      <c r="A58" s="124">
        <v>1</v>
      </c>
      <c r="B58" s="125" t="str" cm="1">
        <f t="array" ref="B58">"Eligible consultants includes consultants employed under the Terms and Conditions – Consultants (England) 2003 as amended as at 1 April "&amp;Award_Year&amp;" of the Award Round on a full-time equivalent basis."</f>
        <v>Eligible consultants includes consultants employed under the Terms and Conditions – Consultants (England) 2003 as amended as at 1 April 2022 of the Award Round on a full-time equivalent basis.</v>
      </c>
      <c r="C58" s="126"/>
      <c r="D58" s="126"/>
      <c r="E58" s="126"/>
      <c r="F58" s="126"/>
      <c r="G58" s="126"/>
      <c r="H58" s="124"/>
      <c r="J58" s="126"/>
      <c r="K58" s="126"/>
      <c r="L58" s="126"/>
      <c r="M58" s="126"/>
      <c r="N58" s="126"/>
      <c r="O58" s="126"/>
      <c r="P58" s="124"/>
      <c r="X58" s="124"/>
      <c r="AF58" s="124"/>
      <c r="AN58" s="124"/>
      <c r="AV58" s="124"/>
      <c r="BD58" s="124"/>
      <c r="BL58" s="124"/>
      <c r="BT58" s="124"/>
      <c r="CB58" s="124"/>
      <c r="CJ58" s="124"/>
      <c r="CR58" s="124"/>
      <c r="CZ58" s="124"/>
      <c r="DH58" s="124"/>
      <c r="DP58" s="124"/>
      <c r="DX58" s="124"/>
      <c r="EF58" s="124"/>
      <c r="EN58" s="124"/>
      <c r="EV58" s="124"/>
      <c r="FD58" s="124"/>
      <c r="FL58" s="124"/>
      <c r="FT58" s="124"/>
      <c r="GB58" s="124"/>
      <c r="GJ58" s="124"/>
      <c r="GR58" s="124"/>
      <c r="GZ58" s="124"/>
      <c r="HH58" s="124"/>
      <c r="HP58" s="124"/>
      <c r="HX58" s="124"/>
      <c r="IF58" s="124"/>
      <c r="IN58" s="124"/>
      <c r="IV58" s="124"/>
      <c r="JD58" s="124"/>
      <c r="JL58" s="124"/>
      <c r="JT58" s="124"/>
      <c r="KB58" s="124"/>
      <c r="KJ58" s="124"/>
      <c r="KR58" s="124"/>
      <c r="KZ58" s="124"/>
      <c r="LH58" s="124"/>
      <c r="LP58" s="124"/>
      <c r="LX58" s="124"/>
      <c r="MF58" s="124"/>
      <c r="MN58" s="124"/>
      <c r="MV58" s="124"/>
      <c r="ND58" s="124"/>
      <c r="NL58" s="124"/>
      <c r="NT58" s="124"/>
      <c r="OB58" s="124"/>
      <c r="OJ58" s="124"/>
      <c r="OR58" s="124"/>
      <c r="OZ58" s="124"/>
      <c r="PH58" s="124"/>
      <c r="PP58" s="124"/>
      <c r="PX58" s="124"/>
      <c r="QF58" s="124"/>
      <c r="QN58" s="124"/>
      <c r="QV58" s="124"/>
      <c r="RD58" s="124"/>
      <c r="RL58" s="124"/>
      <c r="RT58" s="124"/>
      <c r="SB58" s="124"/>
      <c r="SJ58" s="124"/>
      <c r="SR58" s="124"/>
      <c r="SZ58" s="124"/>
      <c r="TH58" s="124"/>
      <c r="TP58" s="124"/>
      <c r="TX58" s="124"/>
      <c r="UF58" s="124"/>
      <c r="UN58" s="124"/>
      <c r="UV58" s="124"/>
      <c r="VD58" s="124"/>
      <c r="VL58" s="124"/>
      <c r="VT58" s="124"/>
      <c r="WB58" s="124"/>
      <c r="WJ58" s="124"/>
      <c r="WR58" s="124"/>
      <c r="WZ58" s="124"/>
      <c r="XH58" s="124"/>
      <c r="XP58" s="124"/>
      <c r="XX58" s="124"/>
      <c r="YF58" s="124"/>
      <c r="YN58" s="124"/>
      <c r="YV58" s="124"/>
      <c r="ZD58" s="124"/>
      <c r="ZL58" s="124"/>
      <c r="ZT58" s="124"/>
      <c r="AAB58" s="124"/>
      <c r="AAJ58" s="124"/>
      <c r="AAR58" s="124"/>
      <c r="AAZ58" s="124"/>
      <c r="ABH58" s="124"/>
      <c r="ABP58" s="124"/>
      <c r="ABX58" s="124"/>
      <c r="ACF58" s="124"/>
      <c r="ACN58" s="124"/>
      <c r="ACV58" s="124"/>
      <c r="ADD58" s="124"/>
      <c r="ADL58" s="124"/>
      <c r="ADT58" s="124"/>
      <c r="AEB58" s="124"/>
      <c r="AEJ58" s="124"/>
      <c r="AER58" s="124"/>
      <c r="AEZ58" s="124"/>
      <c r="AFH58" s="124"/>
      <c r="AFP58" s="124"/>
      <c r="AFX58" s="124"/>
      <c r="AGF58" s="124"/>
      <c r="AGN58" s="124"/>
      <c r="AGV58" s="124"/>
      <c r="AHD58" s="124"/>
      <c r="AHL58" s="124"/>
      <c r="AHT58" s="124"/>
      <c r="AIB58" s="124"/>
      <c r="AIJ58" s="124"/>
      <c r="AIR58" s="124"/>
      <c r="AIZ58" s="124"/>
      <c r="AJH58" s="124"/>
      <c r="AJP58" s="124"/>
      <c r="AJX58" s="124"/>
      <c r="AKF58" s="124"/>
      <c r="AKN58" s="124"/>
      <c r="AKV58" s="124"/>
      <c r="ALD58" s="124"/>
      <c r="ALL58" s="124"/>
      <c r="ALT58" s="124"/>
      <c r="AMB58" s="124"/>
      <c r="AMJ58" s="124"/>
      <c r="AMR58" s="124"/>
      <c r="AMZ58" s="124"/>
      <c r="ANH58" s="124"/>
      <c r="ANP58" s="124"/>
      <c r="ANX58" s="124"/>
      <c r="AOF58" s="124"/>
      <c r="AON58" s="124"/>
      <c r="AOV58" s="124"/>
      <c r="APD58" s="124"/>
      <c r="APL58" s="124"/>
      <c r="APT58" s="124"/>
      <c r="AQB58" s="124"/>
      <c r="AQJ58" s="124"/>
      <c r="AQR58" s="124"/>
      <c r="AQZ58" s="124"/>
      <c r="ARH58" s="124"/>
      <c r="ARP58" s="124"/>
      <c r="ARX58" s="124"/>
      <c r="ASF58" s="124"/>
      <c r="ASN58" s="124"/>
      <c r="ASV58" s="124"/>
      <c r="ATD58" s="124"/>
      <c r="ATL58" s="124"/>
      <c r="ATT58" s="124"/>
      <c r="AUB58" s="124"/>
      <c r="AUJ58" s="124"/>
      <c r="AUR58" s="124"/>
      <c r="AUZ58" s="124"/>
      <c r="AVH58" s="124"/>
      <c r="AVP58" s="124"/>
      <c r="AVX58" s="124"/>
      <c r="AWF58" s="124"/>
      <c r="AWN58" s="124"/>
      <c r="AWV58" s="124"/>
      <c r="AXD58" s="124"/>
      <c r="AXL58" s="124"/>
      <c r="AXT58" s="124"/>
      <c r="AYB58" s="124"/>
      <c r="AYJ58" s="124"/>
      <c r="AYR58" s="124"/>
      <c r="AYZ58" s="124"/>
      <c r="AZH58" s="124"/>
      <c r="AZP58" s="124"/>
      <c r="AZX58" s="124"/>
      <c r="BAF58" s="124"/>
      <c r="BAN58" s="124"/>
      <c r="BAV58" s="124"/>
      <c r="BBD58" s="124"/>
      <c r="BBL58" s="124"/>
      <c r="BBT58" s="124"/>
      <c r="BCB58" s="124"/>
      <c r="BCJ58" s="124"/>
      <c r="BCR58" s="124"/>
      <c r="BCZ58" s="124"/>
      <c r="BDH58" s="124"/>
      <c r="BDP58" s="124"/>
      <c r="BDX58" s="124"/>
      <c r="BEF58" s="124"/>
      <c r="BEN58" s="124"/>
      <c r="BEV58" s="124"/>
      <c r="BFD58" s="124"/>
      <c r="BFL58" s="124"/>
      <c r="BFT58" s="124"/>
      <c r="BGB58" s="124"/>
      <c r="BGJ58" s="124"/>
      <c r="BGR58" s="124"/>
      <c r="BGZ58" s="124"/>
      <c r="BHH58" s="124"/>
      <c r="BHP58" s="124"/>
      <c r="BHX58" s="124"/>
      <c r="BIF58" s="124"/>
      <c r="BIN58" s="124"/>
      <c r="BIV58" s="124"/>
      <c r="BJD58" s="124"/>
      <c r="BJL58" s="124"/>
      <c r="BJT58" s="124"/>
      <c r="BKB58" s="124"/>
      <c r="BKJ58" s="124"/>
      <c r="BKR58" s="124"/>
      <c r="BKZ58" s="124"/>
      <c r="BLH58" s="124"/>
      <c r="BLP58" s="124"/>
      <c r="BLX58" s="124"/>
      <c r="BMF58" s="124"/>
      <c r="BMN58" s="124"/>
      <c r="BMV58" s="124"/>
      <c r="BND58" s="124"/>
      <c r="BNL58" s="124"/>
      <c r="BNT58" s="124"/>
      <c r="BOB58" s="124"/>
      <c r="BOJ58" s="124"/>
      <c r="BOR58" s="124"/>
      <c r="BOZ58" s="124"/>
      <c r="BPH58" s="124"/>
      <c r="BPP58" s="124"/>
      <c r="BPX58" s="124"/>
      <c r="BQF58" s="124"/>
      <c r="BQN58" s="124"/>
      <c r="BQV58" s="124"/>
      <c r="BRD58" s="124"/>
      <c r="BRL58" s="124"/>
      <c r="BRT58" s="124"/>
      <c r="BSB58" s="124"/>
      <c r="BSJ58" s="124"/>
      <c r="BSR58" s="124"/>
      <c r="BSZ58" s="124"/>
      <c r="BTH58" s="124"/>
      <c r="BTP58" s="124"/>
      <c r="BTX58" s="124"/>
      <c r="BUF58" s="124"/>
      <c r="BUN58" s="124"/>
      <c r="BUV58" s="124"/>
      <c r="BVD58" s="124"/>
      <c r="BVL58" s="124"/>
      <c r="BVT58" s="124"/>
      <c r="BWB58" s="124"/>
      <c r="BWJ58" s="124"/>
      <c r="BWR58" s="124"/>
      <c r="BWZ58" s="124"/>
      <c r="BXH58" s="124"/>
      <c r="BXP58" s="124"/>
      <c r="BXX58" s="124"/>
      <c r="BYF58" s="124"/>
      <c r="BYN58" s="124"/>
      <c r="BYV58" s="124"/>
      <c r="BZD58" s="124"/>
      <c r="BZL58" s="124"/>
      <c r="BZT58" s="124"/>
      <c r="CAB58" s="124"/>
      <c r="CAJ58" s="124"/>
      <c r="CAR58" s="124"/>
      <c r="CAZ58" s="124"/>
      <c r="CBH58" s="124"/>
      <c r="CBP58" s="124"/>
      <c r="CBX58" s="124"/>
      <c r="CCF58" s="124"/>
      <c r="CCN58" s="124"/>
      <c r="CCV58" s="124"/>
      <c r="CDD58" s="124"/>
      <c r="CDL58" s="124"/>
      <c r="CDT58" s="124"/>
      <c r="CEB58" s="124"/>
      <c r="CEJ58" s="124"/>
      <c r="CER58" s="124"/>
      <c r="CEZ58" s="124"/>
      <c r="CFH58" s="124"/>
      <c r="CFP58" s="124"/>
      <c r="CFX58" s="124"/>
      <c r="CGF58" s="124"/>
      <c r="CGN58" s="124"/>
      <c r="CGV58" s="124"/>
      <c r="CHD58" s="124"/>
      <c r="CHL58" s="124"/>
      <c r="CHT58" s="124"/>
      <c r="CIB58" s="124"/>
      <c r="CIJ58" s="124"/>
      <c r="CIR58" s="124"/>
      <c r="CIZ58" s="124"/>
      <c r="CJH58" s="124"/>
      <c r="CJP58" s="124"/>
      <c r="CJX58" s="124"/>
      <c r="CKF58" s="124"/>
      <c r="CKN58" s="124"/>
      <c r="CKV58" s="124"/>
      <c r="CLD58" s="124"/>
      <c r="CLL58" s="124"/>
      <c r="CLT58" s="124"/>
      <c r="CMB58" s="124"/>
      <c r="CMJ58" s="124"/>
      <c r="CMR58" s="124"/>
      <c r="CMZ58" s="124"/>
      <c r="CNH58" s="124"/>
      <c r="CNP58" s="124"/>
      <c r="CNX58" s="124"/>
      <c r="COF58" s="124"/>
      <c r="CON58" s="124"/>
      <c r="COV58" s="124"/>
      <c r="CPD58" s="124"/>
      <c r="CPL58" s="124"/>
      <c r="CPT58" s="124"/>
      <c r="CQB58" s="124"/>
      <c r="CQJ58" s="124"/>
      <c r="CQR58" s="124"/>
      <c r="CQZ58" s="124"/>
      <c r="CRH58" s="124"/>
      <c r="CRP58" s="124"/>
      <c r="CRX58" s="124"/>
      <c r="CSF58" s="124"/>
      <c r="CSN58" s="124"/>
      <c r="CSV58" s="124"/>
      <c r="CTD58" s="124"/>
      <c r="CTL58" s="124"/>
      <c r="CTT58" s="124"/>
      <c r="CUB58" s="124"/>
      <c r="CUJ58" s="124"/>
      <c r="CUR58" s="124"/>
      <c r="CUZ58" s="124"/>
      <c r="CVH58" s="124"/>
      <c r="CVP58" s="124"/>
      <c r="CVX58" s="124"/>
      <c r="CWF58" s="124"/>
      <c r="CWN58" s="124"/>
      <c r="CWV58" s="124"/>
      <c r="CXD58" s="124"/>
      <c r="CXL58" s="124"/>
      <c r="CXT58" s="124"/>
      <c r="CYB58" s="124"/>
      <c r="CYJ58" s="124"/>
      <c r="CYR58" s="124"/>
      <c r="CYZ58" s="124"/>
      <c r="CZH58" s="124"/>
      <c r="CZP58" s="124"/>
      <c r="CZX58" s="124"/>
      <c r="DAF58" s="124"/>
      <c r="DAN58" s="124"/>
      <c r="DAV58" s="124"/>
      <c r="DBD58" s="124"/>
      <c r="DBL58" s="124"/>
      <c r="DBT58" s="124"/>
      <c r="DCB58" s="124"/>
      <c r="DCJ58" s="124"/>
      <c r="DCR58" s="124"/>
      <c r="DCZ58" s="124"/>
      <c r="DDH58" s="124"/>
      <c r="DDP58" s="124"/>
      <c r="DDX58" s="124"/>
      <c r="DEF58" s="124"/>
      <c r="DEN58" s="124"/>
      <c r="DEV58" s="124"/>
      <c r="DFD58" s="124"/>
      <c r="DFL58" s="124"/>
      <c r="DFT58" s="124"/>
      <c r="DGB58" s="124"/>
      <c r="DGJ58" s="124"/>
      <c r="DGR58" s="124"/>
      <c r="DGZ58" s="124"/>
      <c r="DHH58" s="124"/>
      <c r="DHP58" s="124"/>
      <c r="DHX58" s="124"/>
      <c r="DIF58" s="124"/>
      <c r="DIN58" s="124"/>
      <c r="DIV58" s="124"/>
      <c r="DJD58" s="124"/>
      <c r="DJL58" s="124"/>
      <c r="DJT58" s="124"/>
      <c r="DKB58" s="124"/>
      <c r="DKJ58" s="124"/>
      <c r="DKR58" s="124"/>
      <c r="DKZ58" s="124"/>
      <c r="DLH58" s="124"/>
      <c r="DLP58" s="124"/>
      <c r="DLX58" s="124"/>
      <c r="DMF58" s="124"/>
      <c r="DMN58" s="124"/>
      <c r="DMV58" s="124"/>
      <c r="DND58" s="124"/>
      <c r="DNL58" s="124"/>
      <c r="DNT58" s="124"/>
      <c r="DOB58" s="124"/>
      <c r="DOJ58" s="124"/>
      <c r="DOR58" s="124"/>
      <c r="DOZ58" s="124"/>
      <c r="DPH58" s="124"/>
      <c r="DPP58" s="124"/>
      <c r="DPX58" s="124"/>
      <c r="DQF58" s="124"/>
      <c r="DQN58" s="124"/>
      <c r="DQV58" s="124"/>
      <c r="DRD58" s="124"/>
      <c r="DRL58" s="124"/>
      <c r="DRT58" s="124"/>
      <c r="DSB58" s="124"/>
      <c r="DSJ58" s="124"/>
      <c r="DSR58" s="124"/>
      <c r="DSZ58" s="124"/>
      <c r="DTH58" s="124"/>
      <c r="DTP58" s="124"/>
      <c r="DTX58" s="124"/>
      <c r="DUF58" s="124"/>
      <c r="DUN58" s="124"/>
      <c r="DUV58" s="124"/>
      <c r="DVD58" s="124"/>
      <c r="DVL58" s="124"/>
      <c r="DVT58" s="124"/>
      <c r="DWB58" s="124"/>
      <c r="DWJ58" s="124"/>
      <c r="DWR58" s="124"/>
      <c r="DWZ58" s="124"/>
      <c r="DXH58" s="124"/>
      <c r="DXP58" s="124"/>
      <c r="DXX58" s="124"/>
      <c r="DYF58" s="124"/>
      <c r="DYN58" s="124"/>
      <c r="DYV58" s="124"/>
      <c r="DZD58" s="124"/>
      <c r="DZL58" s="124"/>
      <c r="DZT58" s="124"/>
      <c r="EAB58" s="124"/>
      <c r="EAJ58" s="124"/>
      <c r="EAR58" s="124"/>
      <c r="EAZ58" s="124"/>
      <c r="EBH58" s="124"/>
      <c r="EBP58" s="124"/>
      <c r="EBX58" s="124"/>
      <c r="ECF58" s="124"/>
      <c r="ECN58" s="124"/>
      <c r="ECV58" s="124"/>
      <c r="EDD58" s="124"/>
      <c r="EDL58" s="124"/>
      <c r="EDT58" s="124"/>
      <c r="EEB58" s="124"/>
      <c r="EEJ58" s="124"/>
      <c r="EER58" s="124"/>
      <c r="EEZ58" s="124"/>
      <c r="EFH58" s="124"/>
      <c r="EFP58" s="124"/>
      <c r="EFX58" s="124"/>
      <c r="EGF58" s="124"/>
      <c r="EGN58" s="124"/>
      <c r="EGV58" s="124"/>
      <c r="EHD58" s="124"/>
      <c r="EHL58" s="124"/>
      <c r="EHT58" s="124"/>
      <c r="EIB58" s="124"/>
      <c r="EIJ58" s="124"/>
      <c r="EIR58" s="124"/>
      <c r="EIZ58" s="124"/>
      <c r="EJH58" s="124"/>
      <c r="EJP58" s="124"/>
      <c r="EJX58" s="124"/>
      <c r="EKF58" s="124"/>
      <c r="EKN58" s="124"/>
      <c r="EKV58" s="124"/>
      <c r="ELD58" s="124"/>
      <c r="ELL58" s="124"/>
      <c r="ELT58" s="124"/>
      <c r="EMB58" s="124"/>
      <c r="EMJ58" s="124"/>
      <c r="EMR58" s="124"/>
      <c r="EMZ58" s="124"/>
      <c r="ENH58" s="124"/>
      <c r="ENP58" s="124"/>
      <c r="ENX58" s="124"/>
      <c r="EOF58" s="124"/>
      <c r="EON58" s="124"/>
      <c r="EOV58" s="124"/>
      <c r="EPD58" s="124"/>
      <c r="EPL58" s="124"/>
      <c r="EPT58" s="124"/>
      <c r="EQB58" s="124"/>
      <c r="EQJ58" s="124"/>
      <c r="EQR58" s="124"/>
      <c r="EQZ58" s="124"/>
      <c r="ERH58" s="124"/>
      <c r="ERP58" s="124"/>
      <c r="ERX58" s="124"/>
      <c r="ESF58" s="124"/>
      <c r="ESN58" s="124"/>
      <c r="ESV58" s="124"/>
      <c r="ETD58" s="124"/>
      <c r="ETL58" s="124"/>
      <c r="ETT58" s="124"/>
      <c r="EUB58" s="124"/>
      <c r="EUJ58" s="124"/>
      <c r="EUR58" s="124"/>
      <c r="EUZ58" s="124"/>
      <c r="EVH58" s="124"/>
      <c r="EVP58" s="124"/>
      <c r="EVX58" s="124"/>
      <c r="EWF58" s="124"/>
      <c r="EWN58" s="124"/>
      <c r="EWV58" s="124"/>
      <c r="EXD58" s="124"/>
      <c r="EXL58" s="124"/>
      <c r="EXT58" s="124"/>
      <c r="EYB58" s="124"/>
      <c r="EYJ58" s="124"/>
      <c r="EYR58" s="124"/>
      <c r="EYZ58" s="124"/>
      <c r="EZH58" s="124"/>
      <c r="EZP58" s="124"/>
      <c r="EZX58" s="124"/>
      <c r="FAF58" s="124"/>
      <c r="FAN58" s="124"/>
      <c r="FAV58" s="124"/>
      <c r="FBD58" s="124"/>
      <c r="FBL58" s="124"/>
      <c r="FBT58" s="124"/>
      <c r="FCB58" s="124"/>
      <c r="FCJ58" s="124"/>
      <c r="FCR58" s="124"/>
      <c r="FCZ58" s="124"/>
      <c r="FDH58" s="124"/>
      <c r="FDP58" s="124"/>
      <c r="FDX58" s="124"/>
      <c r="FEF58" s="124"/>
      <c r="FEN58" s="124"/>
      <c r="FEV58" s="124"/>
      <c r="FFD58" s="124"/>
      <c r="FFL58" s="124"/>
      <c r="FFT58" s="124"/>
      <c r="FGB58" s="124"/>
      <c r="FGJ58" s="124"/>
      <c r="FGR58" s="124"/>
      <c r="FGZ58" s="124"/>
      <c r="FHH58" s="124"/>
      <c r="FHP58" s="124"/>
      <c r="FHX58" s="124"/>
      <c r="FIF58" s="124"/>
      <c r="FIN58" s="124"/>
      <c r="FIV58" s="124"/>
      <c r="FJD58" s="124"/>
      <c r="FJL58" s="124"/>
      <c r="FJT58" s="124"/>
      <c r="FKB58" s="124"/>
      <c r="FKJ58" s="124"/>
      <c r="FKR58" s="124"/>
      <c r="FKZ58" s="124"/>
      <c r="FLH58" s="124"/>
      <c r="FLP58" s="124"/>
      <c r="FLX58" s="124"/>
      <c r="FMF58" s="124"/>
      <c r="FMN58" s="124"/>
      <c r="FMV58" s="124"/>
      <c r="FND58" s="124"/>
      <c r="FNL58" s="124"/>
      <c r="FNT58" s="124"/>
      <c r="FOB58" s="124"/>
      <c r="FOJ58" s="124"/>
      <c r="FOR58" s="124"/>
      <c r="FOZ58" s="124"/>
      <c r="FPH58" s="124"/>
      <c r="FPP58" s="124"/>
      <c r="FPX58" s="124"/>
      <c r="FQF58" s="124"/>
      <c r="FQN58" s="124"/>
      <c r="FQV58" s="124"/>
      <c r="FRD58" s="124"/>
      <c r="FRL58" s="124"/>
      <c r="FRT58" s="124"/>
      <c r="FSB58" s="124"/>
      <c r="FSJ58" s="124"/>
      <c r="FSR58" s="124"/>
      <c r="FSZ58" s="124"/>
      <c r="FTH58" s="124"/>
      <c r="FTP58" s="124"/>
      <c r="FTX58" s="124"/>
      <c r="FUF58" s="124"/>
      <c r="FUN58" s="124"/>
      <c r="FUV58" s="124"/>
      <c r="FVD58" s="124"/>
      <c r="FVL58" s="124"/>
      <c r="FVT58" s="124"/>
      <c r="FWB58" s="124"/>
      <c r="FWJ58" s="124"/>
      <c r="FWR58" s="124"/>
      <c r="FWZ58" s="124"/>
      <c r="FXH58" s="124"/>
      <c r="FXP58" s="124"/>
      <c r="FXX58" s="124"/>
      <c r="FYF58" s="124"/>
      <c r="FYN58" s="124"/>
      <c r="FYV58" s="124"/>
      <c r="FZD58" s="124"/>
      <c r="FZL58" s="124"/>
      <c r="FZT58" s="124"/>
      <c r="GAB58" s="124"/>
      <c r="GAJ58" s="124"/>
      <c r="GAR58" s="124"/>
      <c r="GAZ58" s="124"/>
      <c r="GBH58" s="124"/>
      <c r="GBP58" s="124"/>
      <c r="GBX58" s="124"/>
      <c r="GCF58" s="124"/>
      <c r="GCN58" s="124"/>
      <c r="GCV58" s="124"/>
      <c r="GDD58" s="124"/>
      <c r="GDL58" s="124"/>
      <c r="GDT58" s="124"/>
      <c r="GEB58" s="124"/>
      <c r="GEJ58" s="124"/>
      <c r="GER58" s="124"/>
      <c r="GEZ58" s="124"/>
      <c r="GFH58" s="124"/>
      <c r="GFP58" s="124"/>
      <c r="GFX58" s="124"/>
      <c r="GGF58" s="124"/>
      <c r="GGN58" s="124"/>
      <c r="GGV58" s="124"/>
      <c r="GHD58" s="124"/>
      <c r="GHL58" s="124"/>
      <c r="GHT58" s="124"/>
      <c r="GIB58" s="124"/>
      <c r="GIJ58" s="124"/>
      <c r="GIR58" s="124"/>
      <c r="GIZ58" s="124"/>
      <c r="GJH58" s="124"/>
      <c r="GJP58" s="124"/>
      <c r="GJX58" s="124"/>
      <c r="GKF58" s="124"/>
      <c r="GKN58" s="124"/>
      <c r="GKV58" s="124"/>
      <c r="GLD58" s="124"/>
      <c r="GLL58" s="124"/>
      <c r="GLT58" s="124"/>
      <c r="GMB58" s="124"/>
      <c r="GMJ58" s="124"/>
      <c r="GMR58" s="124"/>
      <c r="GMZ58" s="124"/>
      <c r="GNH58" s="124"/>
      <c r="GNP58" s="124"/>
      <c r="GNX58" s="124"/>
      <c r="GOF58" s="124"/>
      <c r="GON58" s="124"/>
      <c r="GOV58" s="124"/>
      <c r="GPD58" s="124"/>
      <c r="GPL58" s="124"/>
      <c r="GPT58" s="124"/>
      <c r="GQB58" s="124"/>
      <c r="GQJ58" s="124"/>
      <c r="GQR58" s="124"/>
      <c r="GQZ58" s="124"/>
      <c r="GRH58" s="124"/>
      <c r="GRP58" s="124"/>
      <c r="GRX58" s="124"/>
      <c r="GSF58" s="124"/>
      <c r="GSN58" s="124"/>
      <c r="GSV58" s="124"/>
      <c r="GTD58" s="124"/>
      <c r="GTL58" s="124"/>
      <c r="GTT58" s="124"/>
      <c r="GUB58" s="124"/>
      <c r="GUJ58" s="124"/>
      <c r="GUR58" s="124"/>
      <c r="GUZ58" s="124"/>
      <c r="GVH58" s="124"/>
      <c r="GVP58" s="124"/>
      <c r="GVX58" s="124"/>
      <c r="GWF58" s="124"/>
      <c r="GWN58" s="124"/>
      <c r="GWV58" s="124"/>
      <c r="GXD58" s="124"/>
      <c r="GXL58" s="124"/>
      <c r="GXT58" s="124"/>
      <c r="GYB58" s="124"/>
      <c r="GYJ58" s="124"/>
      <c r="GYR58" s="124"/>
      <c r="GYZ58" s="124"/>
      <c r="GZH58" s="124"/>
      <c r="GZP58" s="124"/>
      <c r="GZX58" s="124"/>
      <c r="HAF58" s="124"/>
      <c r="HAN58" s="124"/>
      <c r="HAV58" s="124"/>
      <c r="HBD58" s="124"/>
      <c r="HBL58" s="124"/>
      <c r="HBT58" s="124"/>
      <c r="HCB58" s="124"/>
      <c r="HCJ58" s="124"/>
      <c r="HCR58" s="124"/>
      <c r="HCZ58" s="124"/>
      <c r="HDH58" s="124"/>
      <c r="HDP58" s="124"/>
      <c r="HDX58" s="124"/>
      <c r="HEF58" s="124"/>
      <c r="HEN58" s="124"/>
      <c r="HEV58" s="124"/>
      <c r="HFD58" s="124"/>
      <c r="HFL58" s="124"/>
      <c r="HFT58" s="124"/>
      <c r="HGB58" s="124"/>
      <c r="HGJ58" s="124"/>
      <c r="HGR58" s="124"/>
      <c r="HGZ58" s="124"/>
      <c r="HHH58" s="124"/>
      <c r="HHP58" s="124"/>
      <c r="HHX58" s="124"/>
      <c r="HIF58" s="124"/>
      <c r="HIN58" s="124"/>
      <c r="HIV58" s="124"/>
      <c r="HJD58" s="124"/>
      <c r="HJL58" s="124"/>
      <c r="HJT58" s="124"/>
      <c r="HKB58" s="124"/>
      <c r="HKJ58" s="124"/>
      <c r="HKR58" s="124"/>
      <c r="HKZ58" s="124"/>
      <c r="HLH58" s="124"/>
      <c r="HLP58" s="124"/>
      <c r="HLX58" s="124"/>
      <c r="HMF58" s="124"/>
      <c r="HMN58" s="124"/>
      <c r="HMV58" s="124"/>
      <c r="HND58" s="124"/>
      <c r="HNL58" s="124"/>
      <c r="HNT58" s="124"/>
      <c r="HOB58" s="124"/>
      <c r="HOJ58" s="124"/>
      <c r="HOR58" s="124"/>
      <c r="HOZ58" s="124"/>
      <c r="HPH58" s="124"/>
      <c r="HPP58" s="124"/>
      <c r="HPX58" s="124"/>
      <c r="HQF58" s="124"/>
      <c r="HQN58" s="124"/>
      <c r="HQV58" s="124"/>
      <c r="HRD58" s="124"/>
      <c r="HRL58" s="124"/>
      <c r="HRT58" s="124"/>
      <c r="HSB58" s="124"/>
      <c r="HSJ58" s="124"/>
      <c r="HSR58" s="124"/>
      <c r="HSZ58" s="124"/>
      <c r="HTH58" s="124"/>
      <c r="HTP58" s="124"/>
      <c r="HTX58" s="124"/>
      <c r="HUF58" s="124"/>
      <c r="HUN58" s="124"/>
      <c r="HUV58" s="124"/>
      <c r="HVD58" s="124"/>
      <c r="HVL58" s="124"/>
      <c r="HVT58" s="124"/>
      <c r="HWB58" s="124"/>
      <c r="HWJ58" s="124"/>
      <c r="HWR58" s="124"/>
      <c r="HWZ58" s="124"/>
      <c r="HXH58" s="124"/>
      <c r="HXP58" s="124"/>
      <c r="HXX58" s="124"/>
      <c r="HYF58" s="124"/>
      <c r="HYN58" s="124"/>
      <c r="HYV58" s="124"/>
      <c r="HZD58" s="124"/>
      <c r="HZL58" s="124"/>
      <c r="HZT58" s="124"/>
      <c r="IAB58" s="124"/>
      <c r="IAJ58" s="124"/>
      <c r="IAR58" s="124"/>
      <c r="IAZ58" s="124"/>
      <c r="IBH58" s="124"/>
      <c r="IBP58" s="124"/>
      <c r="IBX58" s="124"/>
      <c r="ICF58" s="124"/>
      <c r="ICN58" s="124"/>
      <c r="ICV58" s="124"/>
      <c r="IDD58" s="124"/>
      <c r="IDL58" s="124"/>
      <c r="IDT58" s="124"/>
      <c r="IEB58" s="124"/>
      <c r="IEJ58" s="124"/>
      <c r="IER58" s="124"/>
      <c r="IEZ58" s="124"/>
      <c r="IFH58" s="124"/>
      <c r="IFP58" s="124"/>
      <c r="IFX58" s="124"/>
      <c r="IGF58" s="124"/>
      <c r="IGN58" s="124"/>
      <c r="IGV58" s="124"/>
      <c r="IHD58" s="124"/>
      <c r="IHL58" s="124"/>
      <c r="IHT58" s="124"/>
      <c r="IIB58" s="124"/>
      <c r="IIJ58" s="124"/>
      <c r="IIR58" s="124"/>
      <c r="IIZ58" s="124"/>
      <c r="IJH58" s="124"/>
      <c r="IJP58" s="124"/>
      <c r="IJX58" s="124"/>
      <c r="IKF58" s="124"/>
      <c r="IKN58" s="124"/>
      <c r="IKV58" s="124"/>
      <c r="ILD58" s="124"/>
      <c r="ILL58" s="124"/>
      <c r="ILT58" s="124"/>
      <c r="IMB58" s="124"/>
      <c r="IMJ58" s="124"/>
      <c r="IMR58" s="124"/>
      <c r="IMZ58" s="124"/>
      <c r="INH58" s="124"/>
      <c r="INP58" s="124"/>
      <c r="INX58" s="124"/>
      <c r="IOF58" s="124"/>
      <c r="ION58" s="124"/>
      <c r="IOV58" s="124"/>
      <c r="IPD58" s="124"/>
      <c r="IPL58" s="124"/>
      <c r="IPT58" s="124"/>
      <c r="IQB58" s="124"/>
      <c r="IQJ58" s="124"/>
      <c r="IQR58" s="124"/>
      <c r="IQZ58" s="124"/>
      <c r="IRH58" s="124"/>
      <c r="IRP58" s="124"/>
      <c r="IRX58" s="124"/>
      <c r="ISF58" s="124"/>
      <c r="ISN58" s="124"/>
      <c r="ISV58" s="124"/>
      <c r="ITD58" s="124"/>
      <c r="ITL58" s="124"/>
      <c r="ITT58" s="124"/>
      <c r="IUB58" s="124"/>
      <c r="IUJ58" s="124"/>
      <c r="IUR58" s="124"/>
      <c r="IUZ58" s="124"/>
      <c r="IVH58" s="124"/>
      <c r="IVP58" s="124"/>
      <c r="IVX58" s="124"/>
      <c r="IWF58" s="124"/>
      <c r="IWN58" s="124"/>
      <c r="IWV58" s="124"/>
      <c r="IXD58" s="124"/>
      <c r="IXL58" s="124"/>
      <c r="IXT58" s="124"/>
      <c r="IYB58" s="124"/>
      <c r="IYJ58" s="124"/>
      <c r="IYR58" s="124"/>
      <c r="IYZ58" s="124"/>
      <c r="IZH58" s="124"/>
      <c r="IZP58" s="124"/>
      <c r="IZX58" s="124"/>
      <c r="JAF58" s="124"/>
      <c r="JAN58" s="124"/>
      <c r="JAV58" s="124"/>
      <c r="JBD58" s="124"/>
      <c r="JBL58" s="124"/>
      <c r="JBT58" s="124"/>
      <c r="JCB58" s="124"/>
      <c r="JCJ58" s="124"/>
      <c r="JCR58" s="124"/>
      <c r="JCZ58" s="124"/>
      <c r="JDH58" s="124"/>
      <c r="JDP58" s="124"/>
      <c r="JDX58" s="124"/>
      <c r="JEF58" s="124"/>
      <c r="JEN58" s="124"/>
      <c r="JEV58" s="124"/>
      <c r="JFD58" s="124"/>
      <c r="JFL58" s="124"/>
      <c r="JFT58" s="124"/>
      <c r="JGB58" s="124"/>
      <c r="JGJ58" s="124"/>
      <c r="JGR58" s="124"/>
      <c r="JGZ58" s="124"/>
      <c r="JHH58" s="124"/>
      <c r="JHP58" s="124"/>
      <c r="JHX58" s="124"/>
      <c r="JIF58" s="124"/>
      <c r="JIN58" s="124"/>
      <c r="JIV58" s="124"/>
      <c r="JJD58" s="124"/>
      <c r="JJL58" s="124"/>
      <c r="JJT58" s="124"/>
      <c r="JKB58" s="124"/>
      <c r="JKJ58" s="124"/>
      <c r="JKR58" s="124"/>
      <c r="JKZ58" s="124"/>
      <c r="JLH58" s="124"/>
      <c r="JLP58" s="124"/>
      <c r="JLX58" s="124"/>
      <c r="JMF58" s="124"/>
      <c r="JMN58" s="124"/>
      <c r="JMV58" s="124"/>
      <c r="JND58" s="124"/>
      <c r="JNL58" s="124"/>
      <c r="JNT58" s="124"/>
      <c r="JOB58" s="124"/>
      <c r="JOJ58" s="124"/>
      <c r="JOR58" s="124"/>
      <c r="JOZ58" s="124"/>
      <c r="JPH58" s="124"/>
      <c r="JPP58" s="124"/>
      <c r="JPX58" s="124"/>
      <c r="JQF58" s="124"/>
      <c r="JQN58" s="124"/>
      <c r="JQV58" s="124"/>
      <c r="JRD58" s="124"/>
      <c r="JRL58" s="124"/>
      <c r="JRT58" s="124"/>
      <c r="JSB58" s="124"/>
      <c r="JSJ58" s="124"/>
      <c r="JSR58" s="124"/>
      <c r="JSZ58" s="124"/>
      <c r="JTH58" s="124"/>
      <c r="JTP58" s="124"/>
      <c r="JTX58" s="124"/>
      <c r="JUF58" s="124"/>
      <c r="JUN58" s="124"/>
      <c r="JUV58" s="124"/>
      <c r="JVD58" s="124"/>
      <c r="JVL58" s="124"/>
      <c r="JVT58" s="124"/>
      <c r="JWB58" s="124"/>
      <c r="JWJ58" s="124"/>
      <c r="JWR58" s="124"/>
      <c r="JWZ58" s="124"/>
      <c r="JXH58" s="124"/>
      <c r="JXP58" s="124"/>
      <c r="JXX58" s="124"/>
      <c r="JYF58" s="124"/>
      <c r="JYN58" s="124"/>
      <c r="JYV58" s="124"/>
      <c r="JZD58" s="124"/>
      <c r="JZL58" s="124"/>
      <c r="JZT58" s="124"/>
      <c r="KAB58" s="124"/>
      <c r="KAJ58" s="124"/>
      <c r="KAR58" s="124"/>
      <c r="KAZ58" s="124"/>
      <c r="KBH58" s="124"/>
      <c r="KBP58" s="124"/>
      <c r="KBX58" s="124"/>
      <c r="KCF58" s="124"/>
      <c r="KCN58" s="124"/>
      <c r="KCV58" s="124"/>
      <c r="KDD58" s="124"/>
      <c r="KDL58" s="124"/>
      <c r="KDT58" s="124"/>
      <c r="KEB58" s="124"/>
      <c r="KEJ58" s="124"/>
      <c r="KER58" s="124"/>
      <c r="KEZ58" s="124"/>
      <c r="KFH58" s="124"/>
      <c r="KFP58" s="124"/>
      <c r="KFX58" s="124"/>
      <c r="KGF58" s="124"/>
      <c r="KGN58" s="124"/>
      <c r="KGV58" s="124"/>
      <c r="KHD58" s="124"/>
      <c r="KHL58" s="124"/>
      <c r="KHT58" s="124"/>
      <c r="KIB58" s="124"/>
      <c r="KIJ58" s="124"/>
      <c r="KIR58" s="124"/>
      <c r="KIZ58" s="124"/>
      <c r="KJH58" s="124"/>
      <c r="KJP58" s="124"/>
      <c r="KJX58" s="124"/>
      <c r="KKF58" s="124"/>
      <c r="KKN58" s="124"/>
      <c r="KKV58" s="124"/>
      <c r="KLD58" s="124"/>
      <c r="KLL58" s="124"/>
      <c r="KLT58" s="124"/>
      <c r="KMB58" s="124"/>
      <c r="KMJ58" s="124"/>
      <c r="KMR58" s="124"/>
      <c r="KMZ58" s="124"/>
      <c r="KNH58" s="124"/>
      <c r="KNP58" s="124"/>
      <c r="KNX58" s="124"/>
      <c r="KOF58" s="124"/>
      <c r="KON58" s="124"/>
      <c r="KOV58" s="124"/>
      <c r="KPD58" s="124"/>
      <c r="KPL58" s="124"/>
      <c r="KPT58" s="124"/>
      <c r="KQB58" s="124"/>
      <c r="KQJ58" s="124"/>
      <c r="KQR58" s="124"/>
      <c r="KQZ58" s="124"/>
      <c r="KRH58" s="124"/>
      <c r="KRP58" s="124"/>
      <c r="KRX58" s="124"/>
      <c r="KSF58" s="124"/>
      <c r="KSN58" s="124"/>
      <c r="KSV58" s="124"/>
      <c r="KTD58" s="124"/>
      <c r="KTL58" s="124"/>
      <c r="KTT58" s="124"/>
      <c r="KUB58" s="124"/>
      <c r="KUJ58" s="124"/>
      <c r="KUR58" s="124"/>
      <c r="KUZ58" s="124"/>
      <c r="KVH58" s="124"/>
      <c r="KVP58" s="124"/>
      <c r="KVX58" s="124"/>
      <c r="KWF58" s="124"/>
      <c r="KWN58" s="124"/>
      <c r="KWV58" s="124"/>
      <c r="KXD58" s="124"/>
      <c r="KXL58" s="124"/>
      <c r="KXT58" s="124"/>
      <c r="KYB58" s="124"/>
      <c r="KYJ58" s="124"/>
      <c r="KYR58" s="124"/>
      <c r="KYZ58" s="124"/>
      <c r="KZH58" s="124"/>
      <c r="KZP58" s="124"/>
      <c r="KZX58" s="124"/>
      <c r="LAF58" s="124"/>
      <c r="LAN58" s="124"/>
      <c r="LAV58" s="124"/>
      <c r="LBD58" s="124"/>
      <c r="LBL58" s="124"/>
      <c r="LBT58" s="124"/>
      <c r="LCB58" s="124"/>
      <c r="LCJ58" s="124"/>
      <c r="LCR58" s="124"/>
      <c r="LCZ58" s="124"/>
      <c r="LDH58" s="124"/>
      <c r="LDP58" s="124"/>
      <c r="LDX58" s="124"/>
      <c r="LEF58" s="124"/>
      <c r="LEN58" s="124"/>
      <c r="LEV58" s="124"/>
      <c r="LFD58" s="124"/>
      <c r="LFL58" s="124"/>
      <c r="LFT58" s="124"/>
      <c r="LGB58" s="124"/>
      <c r="LGJ58" s="124"/>
      <c r="LGR58" s="124"/>
      <c r="LGZ58" s="124"/>
      <c r="LHH58" s="124"/>
      <c r="LHP58" s="124"/>
      <c r="LHX58" s="124"/>
      <c r="LIF58" s="124"/>
      <c r="LIN58" s="124"/>
      <c r="LIV58" s="124"/>
      <c r="LJD58" s="124"/>
      <c r="LJL58" s="124"/>
      <c r="LJT58" s="124"/>
      <c r="LKB58" s="124"/>
      <c r="LKJ58" s="124"/>
      <c r="LKR58" s="124"/>
      <c r="LKZ58" s="124"/>
      <c r="LLH58" s="124"/>
      <c r="LLP58" s="124"/>
      <c r="LLX58" s="124"/>
      <c r="LMF58" s="124"/>
      <c r="LMN58" s="124"/>
      <c r="LMV58" s="124"/>
      <c r="LND58" s="124"/>
      <c r="LNL58" s="124"/>
      <c r="LNT58" s="124"/>
      <c r="LOB58" s="124"/>
      <c r="LOJ58" s="124"/>
      <c r="LOR58" s="124"/>
      <c r="LOZ58" s="124"/>
      <c r="LPH58" s="124"/>
      <c r="LPP58" s="124"/>
      <c r="LPX58" s="124"/>
      <c r="LQF58" s="124"/>
      <c r="LQN58" s="124"/>
      <c r="LQV58" s="124"/>
      <c r="LRD58" s="124"/>
      <c r="LRL58" s="124"/>
      <c r="LRT58" s="124"/>
      <c r="LSB58" s="124"/>
      <c r="LSJ58" s="124"/>
      <c r="LSR58" s="124"/>
      <c r="LSZ58" s="124"/>
      <c r="LTH58" s="124"/>
      <c r="LTP58" s="124"/>
      <c r="LTX58" s="124"/>
      <c r="LUF58" s="124"/>
      <c r="LUN58" s="124"/>
      <c r="LUV58" s="124"/>
      <c r="LVD58" s="124"/>
      <c r="LVL58" s="124"/>
      <c r="LVT58" s="124"/>
      <c r="LWB58" s="124"/>
      <c r="LWJ58" s="124"/>
      <c r="LWR58" s="124"/>
      <c r="LWZ58" s="124"/>
      <c r="LXH58" s="124"/>
      <c r="LXP58" s="124"/>
      <c r="LXX58" s="124"/>
      <c r="LYF58" s="124"/>
      <c r="LYN58" s="124"/>
      <c r="LYV58" s="124"/>
      <c r="LZD58" s="124"/>
      <c r="LZL58" s="124"/>
      <c r="LZT58" s="124"/>
      <c r="MAB58" s="124"/>
      <c r="MAJ58" s="124"/>
      <c r="MAR58" s="124"/>
      <c r="MAZ58" s="124"/>
      <c r="MBH58" s="124"/>
      <c r="MBP58" s="124"/>
      <c r="MBX58" s="124"/>
      <c r="MCF58" s="124"/>
      <c r="MCN58" s="124"/>
      <c r="MCV58" s="124"/>
      <c r="MDD58" s="124"/>
      <c r="MDL58" s="124"/>
      <c r="MDT58" s="124"/>
      <c r="MEB58" s="124"/>
      <c r="MEJ58" s="124"/>
      <c r="MER58" s="124"/>
      <c r="MEZ58" s="124"/>
      <c r="MFH58" s="124"/>
      <c r="MFP58" s="124"/>
      <c r="MFX58" s="124"/>
      <c r="MGF58" s="124"/>
      <c r="MGN58" s="124"/>
      <c r="MGV58" s="124"/>
      <c r="MHD58" s="124"/>
      <c r="MHL58" s="124"/>
      <c r="MHT58" s="124"/>
      <c r="MIB58" s="124"/>
      <c r="MIJ58" s="124"/>
      <c r="MIR58" s="124"/>
      <c r="MIZ58" s="124"/>
      <c r="MJH58" s="124"/>
      <c r="MJP58" s="124"/>
      <c r="MJX58" s="124"/>
      <c r="MKF58" s="124"/>
      <c r="MKN58" s="124"/>
      <c r="MKV58" s="124"/>
      <c r="MLD58" s="124"/>
      <c r="MLL58" s="124"/>
      <c r="MLT58" s="124"/>
      <c r="MMB58" s="124"/>
      <c r="MMJ58" s="124"/>
      <c r="MMR58" s="124"/>
      <c r="MMZ58" s="124"/>
      <c r="MNH58" s="124"/>
      <c r="MNP58" s="124"/>
      <c r="MNX58" s="124"/>
      <c r="MOF58" s="124"/>
      <c r="MON58" s="124"/>
      <c r="MOV58" s="124"/>
      <c r="MPD58" s="124"/>
      <c r="MPL58" s="124"/>
      <c r="MPT58" s="124"/>
      <c r="MQB58" s="124"/>
      <c r="MQJ58" s="124"/>
      <c r="MQR58" s="124"/>
      <c r="MQZ58" s="124"/>
      <c r="MRH58" s="124"/>
      <c r="MRP58" s="124"/>
      <c r="MRX58" s="124"/>
      <c r="MSF58" s="124"/>
      <c r="MSN58" s="124"/>
      <c r="MSV58" s="124"/>
      <c r="MTD58" s="124"/>
      <c r="MTL58" s="124"/>
      <c r="MTT58" s="124"/>
      <c r="MUB58" s="124"/>
      <c r="MUJ58" s="124"/>
      <c r="MUR58" s="124"/>
      <c r="MUZ58" s="124"/>
      <c r="MVH58" s="124"/>
      <c r="MVP58" s="124"/>
      <c r="MVX58" s="124"/>
      <c r="MWF58" s="124"/>
      <c r="MWN58" s="124"/>
      <c r="MWV58" s="124"/>
      <c r="MXD58" s="124"/>
      <c r="MXL58" s="124"/>
      <c r="MXT58" s="124"/>
      <c r="MYB58" s="124"/>
      <c r="MYJ58" s="124"/>
      <c r="MYR58" s="124"/>
      <c r="MYZ58" s="124"/>
      <c r="MZH58" s="124"/>
      <c r="MZP58" s="124"/>
      <c r="MZX58" s="124"/>
      <c r="NAF58" s="124"/>
      <c r="NAN58" s="124"/>
      <c r="NAV58" s="124"/>
      <c r="NBD58" s="124"/>
      <c r="NBL58" s="124"/>
      <c r="NBT58" s="124"/>
      <c r="NCB58" s="124"/>
      <c r="NCJ58" s="124"/>
      <c r="NCR58" s="124"/>
      <c r="NCZ58" s="124"/>
      <c r="NDH58" s="124"/>
      <c r="NDP58" s="124"/>
      <c r="NDX58" s="124"/>
      <c r="NEF58" s="124"/>
      <c r="NEN58" s="124"/>
      <c r="NEV58" s="124"/>
      <c r="NFD58" s="124"/>
      <c r="NFL58" s="124"/>
      <c r="NFT58" s="124"/>
      <c r="NGB58" s="124"/>
      <c r="NGJ58" s="124"/>
      <c r="NGR58" s="124"/>
      <c r="NGZ58" s="124"/>
      <c r="NHH58" s="124"/>
      <c r="NHP58" s="124"/>
      <c r="NHX58" s="124"/>
      <c r="NIF58" s="124"/>
      <c r="NIN58" s="124"/>
      <c r="NIV58" s="124"/>
      <c r="NJD58" s="124"/>
      <c r="NJL58" s="124"/>
      <c r="NJT58" s="124"/>
      <c r="NKB58" s="124"/>
      <c r="NKJ58" s="124"/>
      <c r="NKR58" s="124"/>
      <c r="NKZ58" s="124"/>
      <c r="NLH58" s="124"/>
      <c r="NLP58" s="124"/>
      <c r="NLX58" s="124"/>
      <c r="NMF58" s="124"/>
      <c r="NMN58" s="124"/>
      <c r="NMV58" s="124"/>
      <c r="NND58" s="124"/>
      <c r="NNL58" s="124"/>
      <c r="NNT58" s="124"/>
      <c r="NOB58" s="124"/>
      <c r="NOJ58" s="124"/>
      <c r="NOR58" s="124"/>
      <c r="NOZ58" s="124"/>
      <c r="NPH58" s="124"/>
      <c r="NPP58" s="124"/>
      <c r="NPX58" s="124"/>
      <c r="NQF58" s="124"/>
      <c r="NQN58" s="124"/>
      <c r="NQV58" s="124"/>
      <c r="NRD58" s="124"/>
      <c r="NRL58" s="124"/>
      <c r="NRT58" s="124"/>
      <c r="NSB58" s="124"/>
      <c r="NSJ58" s="124"/>
      <c r="NSR58" s="124"/>
      <c r="NSZ58" s="124"/>
      <c r="NTH58" s="124"/>
      <c r="NTP58" s="124"/>
      <c r="NTX58" s="124"/>
      <c r="NUF58" s="124"/>
      <c r="NUN58" s="124"/>
      <c r="NUV58" s="124"/>
      <c r="NVD58" s="124"/>
      <c r="NVL58" s="124"/>
      <c r="NVT58" s="124"/>
      <c r="NWB58" s="124"/>
      <c r="NWJ58" s="124"/>
      <c r="NWR58" s="124"/>
      <c r="NWZ58" s="124"/>
      <c r="NXH58" s="124"/>
      <c r="NXP58" s="124"/>
      <c r="NXX58" s="124"/>
      <c r="NYF58" s="124"/>
      <c r="NYN58" s="124"/>
      <c r="NYV58" s="124"/>
      <c r="NZD58" s="124"/>
      <c r="NZL58" s="124"/>
      <c r="NZT58" s="124"/>
      <c r="OAB58" s="124"/>
      <c r="OAJ58" s="124"/>
      <c r="OAR58" s="124"/>
      <c r="OAZ58" s="124"/>
      <c r="OBH58" s="124"/>
      <c r="OBP58" s="124"/>
      <c r="OBX58" s="124"/>
      <c r="OCF58" s="124"/>
      <c r="OCN58" s="124"/>
      <c r="OCV58" s="124"/>
      <c r="ODD58" s="124"/>
      <c r="ODL58" s="124"/>
      <c r="ODT58" s="124"/>
      <c r="OEB58" s="124"/>
      <c r="OEJ58" s="124"/>
      <c r="OER58" s="124"/>
      <c r="OEZ58" s="124"/>
      <c r="OFH58" s="124"/>
      <c r="OFP58" s="124"/>
      <c r="OFX58" s="124"/>
      <c r="OGF58" s="124"/>
      <c r="OGN58" s="124"/>
      <c r="OGV58" s="124"/>
      <c r="OHD58" s="124"/>
      <c r="OHL58" s="124"/>
      <c r="OHT58" s="124"/>
      <c r="OIB58" s="124"/>
      <c r="OIJ58" s="124"/>
      <c r="OIR58" s="124"/>
      <c r="OIZ58" s="124"/>
      <c r="OJH58" s="124"/>
      <c r="OJP58" s="124"/>
      <c r="OJX58" s="124"/>
      <c r="OKF58" s="124"/>
      <c r="OKN58" s="124"/>
      <c r="OKV58" s="124"/>
      <c r="OLD58" s="124"/>
      <c r="OLL58" s="124"/>
      <c r="OLT58" s="124"/>
      <c r="OMB58" s="124"/>
      <c r="OMJ58" s="124"/>
      <c r="OMR58" s="124"/>
      <c r="OMZ58" s="124"/>
      <c r="ONH58" s="124"/>
      <c r="ONP58" s="124"/>
      <c r="ONX58" s="124"/>
      <c r="OOF58" s="124"/>
      <c r="OON58" s="124"/>
      <c r="OOV58" s="124"/>
      <c r="OPD58" s="124"/>
      <c r="OPL58" s="124"/>
      <c r="OPT58" s="124"/>
      <c r="OQB58" s="124"/>
      <c r="OQJ58" s="124"/>
      <c r="OQR58" s="124"/>
      <c r="OQZ58" s="124"/>
      <c r="ORH58" s="124"/>
      <c r="ORP58" s="124"/>
      <c r="ORX58" s="124"/>
      <c r="OSF58" s="124"/>
      <c r="OSN58" s="124"/>
      <c r="OSV58" s="124"/>
      <c r="OTD58" s="124"/>
      <c r="OTL58" s="124"/>
      <c r="OTT58" s="124"/>
      <c r="OUB58" s="124"/>
      <c r="OUJ58" s="124"/>
      <c r="OUR58" s="124"/>
      <c r="OUZ58" s="124"/>
      <c r="OVH58" s="124"/>
      <c r="OVP58" s="124"/>
      <c r="OVX58" s="124"/>
      <c r="OWF58" s="124"/>
      <c r="OWN58" s="124"/>
      <c r="OWV58" s="124"/>
      <c r="OXD58" s="124"/>
      <c r="OXL58" s="124"/>
      <c r="OXT58" s="124"/>
      <c r="OYB58" s="124"/>
      <c r="OYJ58" s="124"/>
      <c r="OYR58" s="124"/>
      <c r="OYZ58" s="124"/>
      <c r="OZH58" s="124"/>
      <c r="OZP58" s="124"/>
      <c r="OZX58" s="124"/>
      <c r="PAF58" s="124"/>
      <c r="PAN58" s="124"/>
      <c r="PAV58" s="124"/>
      <c r="PBD58" s="124"/>
      <c r="PBL58" s="124"/>
      <c r="PBT58" s="124"/>
      <c r="PCB58" s="124"/>
      <c r="PCJ58" s="124"/>
      <c r="PCR58" s="124"/>
      <c r="PCZ58" s="124"/>
      <c r="PDH58" s="124"/>
      <c r="PDP58" s="124"/>
      <c r="PDX58" s="124"/>
      <c r="PEF58" s="124"/>
      <c r="PEN58" s="124"/>
      <c r="PEV58" s="124"/>
      <c r="PFD58" s="124"/>
      <c r="PFL58" s="124"/>
      <c r="PFT58" s="124"/>
      <c r="PGB58" s="124"/>
      <c r="PGJ58" s="124"/>
      <c r="PGR58" s="124"/>
      <c r="PGZ58" s="124"/>
      <c r="PHH58" s="124"/>
      <c r="PHP58" s="124"/>
      <c r="PHX58" s="124"/>
      <c r="PIF58" s="124"/>
      <c r="PIN58" s="124"/>
      <c r="PIV58" s="124"/>
      <c r="PJD58" s="124"/>
      <c r="PJL58" s="124"/>
      <c r="PJT58" s="124"/>
      <c r="PKB58" s="124"/>
      <c r="PKJ58" s="124"/>
      <c r="PKR58" s="124"/>
      <c r="PKZ58" s="124"/>
      <c r="PLH58" s="124"/>
      <c r="PLP58" s="124"/>
      <c r="PLX58" s="124"/>
      <c r="PMF58" s="124"/>
      <c r="PMN58" s="124"/>
      <c r="PMV58" s="124"/>
      <c r="PND58" s="124"/>
      <c r="PNL58" s="124"/>
      <c r="PNT58" s="124"/>
      <c r="POB58" s="124"/>
      <c r="POJ58" s="124"/>
      <c r="POR58" s="124"/>
      <c r="POZ58" s="124"/>
      <c r="PPH58" s="124"/>
      <c r="PPP58" s="124"/>
      <c r="PPX58" s="124"/>
      <c r="PQF58" s="124"/>
      <c r="PQN58" s="124"/>
      <c r="PQV58" s="124"/>
      <c r="PRD58" s="124"/>
      <c r="PRL58" s="124"/>
      <c r="PRT58" s="124"/>
      <c r="PSB58" s="124"/>
      <c r="PSJ58" s="124"/>
      <c r="PSR58" s="124"/>
      <c r="PSZ58" s="124"/>
      <c r="PTH58" s="124"/>
      <c r="PTP58" s="124"/>
      <c r="PTX58" s="124"/>
      <c r="PUF58" s="124"/>
      <c r="PUN58" s="124"/>
      <c r="PUV58" s="124"/>
      <c r="PVD58" s="124"/>
      <c r="PVL58" s="124"/>
      <c r="PVT58" s="124"/>
      <c r="PWB58" s="124"/>
      <c r="PWJ58" s="124"/>
      <c r="PWR58" s="124"/>
      <c r="PWZ58" s="124"/>
      <c r="PXH58" s="124"/>
      <c r="PXP58" s="124"/>
      <c r="PXX58" s="124"/>
      <c r="PYF58" s="124"/>
      <c r="PYN58" s="124"/>
      <c r="PYV58" s="124"/>
      <c r="PZD58" s="124"/>
      <c r="PZL58" s="124"/>
      <c r="PZT58" s="124"/>
      <c r="QAB58" s="124"/>
      <c r="QAJ58" s="124"/>
      <c r="QAR58" s="124"/>
      <c r="QAZ58" s="124"/>
      <c r="QBH58" s="124"/>
      <c r="QBP58" s="124"/>
      <c r="QBX58" s="124"/>
      <c r="QCF58" s="124"/>
      <c r="QCN58" s="124"/>
      <c r="QCV58" s="124"/>
      <c r="QDD58" s="124"/>
      <c r="QDL58" s="124"/>
      <c r="QDT58" s="124"/>
      <c r="QEB58" s="124"/>
      <c r="QEJ58" s="124"/>
      <c r="QER58" s="124"/>
      <c r="QEZ58" s="124"/>
      <c r="QFH58" s="124"/>
      <c r="QFP58" s="124"/>
      <c r="QFX58" s="124"/>
      <c r="QGF58" s="124"/>
      <c r="QGN58" s="124"/>
      <c r="QGV58" s="124"/>
      <c r="QHD58" s="124"/>
      <c r="QHL58" s="124"/>
      <c r="QHT58" s="124"/>
      <c r="QIB58" s="124"/>
      <c r="QIJ58" s="124"/>
      <c r="QIR58" s="124"/>
      <c r="QIZ58" s="124"/>
      <c r="QJH58" s="124"/>
      <c r="QJP58" s="124"/>
      <c r="QJX58" s="124"/>
      <c r="QKF58" s="124"/>
      <c r="QKN58" s="124"/>
      <c r="QKV58" s="124"/>
      <c r="QLD58" s="124"/>
      <c r="QLL58" s="124"/>
      <c r="QLT58" s="124"/>
      <c r="QMB58" s="124"/>
      <c r="QMJ58" s="124"/>
      <c r="QMR58" s="124"/>
      <c r="QMZ58" s="124"/>
      <c r="QNH58" s="124"/>
      <c r="QNP58" s="124"/>
      <c r="QNX58" s="124"/>
      <c r="QOF58" s="124"/>
      <c r="QON58" s="124"/>
      <c r="QOV58" s="124"/>
      <c r="QPD58" s="124"/>
      <c r="QPL58" s="124"/>
      <c r="QPT58" s="124"/>
      <c r="QQB58" s="124"/>
      <c r="QQJ58" s="124"/>
      <c r="QQR58" s="124"/>
      <c r="QQZ58" s="124"/>
      <c r="QRH58" s="124"/>
      <c r="QRP58" s="124"/>
      <c r="QRX58" s="124"/>
      <c r="QSF58" s="124"/>
      <c r="QSN58" s="124"/>
      <c r="QSV58" s="124"/>
      <c r="QTD58" s="124"/>
      <c r="QTL58" s="124"/>
      <c r="QTT58" s="124"/>
      <c r="QUB58" s="124"/>
      <c r="QUJ58" s="124"/>
      <c r="QUR58" s="124"/>
      <c r="QUZ58" s="124"/>
      <c r="QVH58" s="124"/>
      <c r="QVP58" s="124"/>
      <c r="QVX58" s="124"/>
      <c r="QWF58" s="124"/>
      <c r="QWN58" s="124"/>
      <c r="QWV58" s="124"/>
      <c r="QXD58" s="124"/>
      <c r="QXL58" s="124"/>
      <c r="QXT58" s="124"/>
      <c r="QYB58" s="124"/>
      <c r="QYJ58" s="124"/>
      <c r="QYR58" s="124"/>
      <c r="QYZ58" s="124"/>
      <c r="QZH58" s="124"/>
      <c r="QZP58" s="124"/>
      <c r="QZX58" s="124"/>
      <c r="RAF58" s="124"/>
      <c r="RAN58" s="124"/>
      <c r="RAV58" s="124"/>
      <c r="RBD58" s="124"/>
      <c r="RBL58" s="124"/>
      <c r="RBT58" s="124"/>
      <c r="RCB58" s="124"/>
      <c r="RCJ58" s="124"/>
      <c r="RCR58" s="124"/>
      <c r="RCZ58" s="124"/>
      <c r="RDH58" s="124"/>
      <c r="RDP58" s="124"/>
      <c r="RDX58" s="124"/>
      <c r="REF58" s="124"/>
      <c r="REN58" s="124"/>
      <c r="REV58" s="124"/>
      <c r="RFD58" s="124"/>
      <c r="RFL58" s="124"/>
      <c r="RFT58" s="124"/>
      <c r="RGB58" s="124"/>
      <c r="RGJ58" s="124"/>
      <c r="RGR58" s="124"/>
      <c r="RGZ58" s="124"/>
      <c r="RHH58" s="124"/>
      <c r="RHP58" s="124"/>
      <c r="RHX58" s="124"/>
      <c r="RIF58" s="124"/>
      <c r="RIN58" s="124"/>
      <c r="RIV58" s="124"/>
      <c r="RJD58" s="124"/>
      <c r="RJL58" s="124"/>
      <c r="RJT58" s="124"/>
      <c r="RKB58" s="124"/>
      <c r="RKJ58" s="124"/>
      <c r="RKR58" s="124"/>
      <c r="RKZ58" s="124"/>
      <c r="RLH58" s="124"/>
      <c r="RLP58" s="124"/>
      <c r="RLX58" s="124"/>
      <c r="RMF58" s="124"/>
      <c r="RMN58" s="124"/>
      <c r="RMV58" s="124"/>
      <c r="RND58" s="124"/>
      <c r="RNL58" s="124"/>
      <c r="RNT58" s="124"/>
      <c r="ROB58" s="124"/>
      <c r="ROJ58" s="124"/>
      <c r="ROR58" s="124"/>
      <c r="ROZ58" s="124"/>
      <c r="RPH58" s="124"/>
      <c r="RPP58" s="124"/>
      <c r="RPX58" s="124"/>
      <c r="RQF58" s="124"/>
      <c r="RQN58" s="124"/>
      <c r="RQV58" s="124"/>
      <c r="RRD58" s="124"/>
      <c r="RRL58" s="124"/>
      <c r="RRT58" s="124"/>
      <c r="RSB58" s="124"/>
      <c r="RSJ58" s="124"/>
      <c r="RSR58" s="124"/>
      <c r="RSZ58" s="124"/>
      <c r="RTH58" s="124"/>
      <c r="RTP58" s="124"/>
      <c r="RTX58" s="124"/>
      <c r="RUF58" s="124"/>
      <c r="RUN58" s="124"/>
      <c r="RUV58" s="124"/>
      <c r="RVD58" s="124"/>
      <c r="RVL58" s="124"/>
      <c r="RVT58" s="124"/>
      <c r="RWB58" s="124"/>
      <c r="RWJ58" s="124"/>
      <c r="RWR58" s="124"/>
      <c r="RWZ58" s="124"/>
      <c r="RXH58" s="124"/>
      <c r="RXP58" s="124"/>
      <c r="RXX58" s="124"/>
      <c r="RYF58" s="124"/>
      <c r="RYN58" s="124"/>
      <c r="RYV58" s="124"/>
      <c r="RZD58" s="124"/>
      <c r="RZL58" s="124"/>
      <c r="RZT58" s="124"/>
      <c r="SAB58" s="124"/>
      <c r="SAJ58" s="124"/>
      <c r="SAR58" s="124"/>
      <c r="SAZ58" s="124"/>
      <c r="SBH58" s="124"/>
      <c r="SBP58" s="124"/>
      <c r="SBX58" s="124"/>
      <c r="SCF58" s="124"/>
      <c r="SCN58" s="124"/>
      <c r="SCV58" s="124"/>
      <c r="SDD58" s="124"/>
      <c r="SDL58" s="124"/>
      <c r="SDT58" s="124"/>
      <c r="SEB58" s="124"/>
      <c r="SEJ58" s="124"/>
      <c r="SER58" s="124"/>
      <c r="SEZ58" s="124"/>
      <c r="SFH58" s="124"/>
      <c r="SFP58" s="124"/>
      <c r="SFX58" s="124"/>
      <c r="SGF58" s="124"/>
      <c r="SGN58" s="124"/>
      <c r="SGV58" s="124"/>
      <c r="SHD58" s="124"/>
      <c r="SHL58" s="124"/>
      <c r="SHT58" s="124"/>
      <c r="SIB58" s="124"/>
      <c r="SIJ58" s="124"/>
      <c r="SIR58" s="124"/>
      <c r="SIZ58" s="124"/>
      <c r="SJH58" s="124"/>
      <c r="SJP58" s="124"/>
      <c r="SJX58" s="124"/>
      <c r="SKF58" s="124"/>
      <c r="SKN58" s="124"/>
      <c r="SKV58" s="124"/>
      <c r="SLD58" s="124"/>
      <c r="SLL58" s="124"/>
      <c r="SLT58" s="124"/>
      <c r="SMB58" s="124"/>
      <c r="SMJ58" s="124"/>
      <c r="SMR58" s="124"/>
      <c r="SMZ58" s="124"/>
      <c r="SNH58" s="124"/>
      <c r="SNP58" s="124"/>
      <c r="SNX58" s="124"/>
      <c r="SOF58" s="124"/>
      <c r="SON58" s="124"/>
      <c r="SOV58" s="124"/>
      <c r="SPD58" s="124"/>
      <c r="SPL58" s="124"/>
      <c r="SPT58" s="124"/>
      <c r="SQB58" s="124"/>
      <c r="SQJ58" s="124"/>
      <c r="SQR58" s="124"/>
      <c r="SQZ58" s="124"/>
      <c r="SRH58" s="124"/>
      <c r="SRP58" s="124"/>
      <c r="SRX58" s="124"/>
      <c r="SSF58" s="124"/>
      <c r="SSN58" s="124"/>
      <c r="SSV58" s="124"/>
      <c r="STD58" s="124"/>
      <c r="STL58" s="124"/>
      <c r="STT58" s="124"/>
      <c r="SUB58" s="124"/>
      <c r="SUJ58" s="124"/>
      <c r="SUR58" s="124"/>
      <c r="SUZ58" s="124"/>
      <c r="SVH58" s="124"/>
      <c r="SVP58" s="124"/>
      <c r="SVX58" s="124"/>
      <c r="SWF58" s="124"/>
      <c r="SWN58" s="124"/>
      <c r="SWV58" s="124"/>
      <c r="SXD58" s="124"/>
      <c r="SXL58" s="124"/>
      <c r="SXT58" s="124"/>
      <c r="SYB58" s="124"/>
      <c r="SYJ58" s="124"/>
      <c r="SYR58" s="124"/>
      <c r="SYZ58" s="124"/>
      <c r="SZH58" s="124"/>
      <c r="SZP58" s="124"/>
      <c r="SZX58" s="124"/>
      <c r="TAF58" s="124"/>
      <c r="TAN58" s="124"/>
      <c r="TAV58" s="124"/>
      <c r="TBD58" s="124"/>
      <c r="TBL58" s="124"/>
      <c r="TBT58" s="124"/>
      <c r="TCB58" s="124"/>
      <c r="TCJ58" s="124"/>
      <c r="TCR58" s="124"/>
      <c r="TCZ58" s="124"/>
      <c r="TDH58" s="124"/>
      <c r="TDP58" s="124"/>
      <c r="TDX58" s="124"/>
      <c r="TEF58" s="124"/>
      <c r="TEN58" s="124"/>
      <c r="TEV58" s="124"/>
      <c r="TFD58" s="124"/>
      <c r="TFL58" s="124"/>
      <c r="TFT58" s="124"/>
      <c r="TGB58" s="124"/>
      <c r="TGJ58" s="124"/>
      <c r="TGR58" s="124"/>
      <c r="TGZ58" s="124"/>
      <c r="THH58" s="124"/>
      <c r="THP58" s="124"/>
      <c r="THX58" s="124"/>
      <c r="TIF58" s="124"/>
      <c r="TIN58" s="124"/>
      <c r="TIV58" s="124"/>
      <c r="TJD58" s="124"/>
      <c r="TJL58" s="124"/>
      <c r="TJT58" s="124"/>
      <c r="TKB58" s="124"/>
      <c r="TKJ58" s="124"/>
      <c r="TKR58" s="124"/>
      <c r="TKZ58" s="124"/>
      <c r="TLH58" s="124"/>
      <c r="TLP58" s="124"/>
      <c r="TLX58" s="124"/>
      <c r="TMF58" s="124"/>
      <c r="TMN58" s="124"/>
      <c r="TMV58" s="124"/>
      <c r="TND58" s="124"/>
      <c r="TNL58" s="124"/>
      <c r="TNT58" s="124"/>
      <c r="TOB58" s="124"/>
      <c r="TOJ58" s="124"/>
      <c r="TOR58" s="124"/>
      <c r="TOZ58" s="124"/>
      <c r="TPH58" s="124"/>
      <c r="TPP58" s="124"/>
      <c r="TPX58" s="124"/>
      <c r="TQF58" s="124"/>
      <c r="TQN58" s="124"/>
      <c r="TQV58" s="124"/>
      <c r="TRD58" s="124"/>
      <c r="TRL58" s="124"/>
      <c r="TRT58" s="124"/>
      <c r="TSB58" s="124"/>
      <c r="TSJ58" s="124"/>
      <c r="TSR58" s="124"/>
      <c r="TSZ58" s="124"/>
      <c r="TTH58" s="124"/>
      <c r="TTP58" s="124"/>
      <c r="TTX58" s="124"/>
      <c r="TUF58" s="124"/>
      <c r="TUN58" s="124"/>
      <c r="TUV58" s="124"/>
      <c r="TVD58" s="124"/>
      <c r="TVL58" s="124"/>
      <c r="TVT58" s="124"/>
      <c r="TWB58" s="124"/>
      <c r="TWJ58" s="124"/>
      <c r="TWR58" s="124"/>
      <c r="TWZ58" s="124"/>
      <c r="TXH58" s="124"/>
      <c r="TXP58" s="124"/>
      <c r="TXX58" s="124"/>
      <c r="TYF58" s="124"/>
      <c r="TYN58" s="124"/>
      <c r="TYV58" s="124"/>
      <c r="TZD58" s="124"/>
      <c r="TZL58" s="124"/>
      <c r="TZT58" s="124"/>
      <c r="UAB58" s="124"/>
      <c r="UAJ58" s="124"/>
      <c r="UAR58" s="124"/>
      <c r="UAZ58" s="124"/>
      <c r="UBH58" s="124"/>
      <c r="UBP58" s="124"/>
      <c r="UBX58" s="124"/>
      <c r="UCF58" s="124"/>
      <c r="UCN58" s="124"/>
      <c r="UCV58" s="124"/>
      <c r="UDD58" s="124"/>
      <c r="UDL58" s="124"/>
      <c r="UDT58" s="124"/>
      <c r="UEB58" s="124"/>
      <c r="UEJ58" s="124"/>
      <c r="UER58" s="124"/>
      <c r="UEZ58" s="124"/>
      <c r="UFH58" s="124"/>
      <c r="UFP58" s="124"/>
      <c r="UFX58" s="124"/>
      <c r="UGF58" s="124"/>
      <c r="UGN58" s="124"/>
      <c r="UGV58" s="124"/>
      <c r="UHD58" s="124"/>
      <c r="UHL58" s="124"/>
      <c r="UHT58" s="124"/>
      <c r="UIB58" s="124"/>
      <c r="UIJ58" s="124"/>
      <c r="UIR58" s="124"/>
      <c r="UIZ58" s="124"/>
      <c r="UJH58" s="124"/>
      <c r="UJP58" s="124"/>
      <c r="UJX58" s="124"/>
      <c r="UKF58" s="124"/>
      <c r="UKN58" s="124"/>
      <c r="UKV58" s="124"/>
      <c r="ULD58" s="124"/>
      <c r="ULL58" s="124"/>
      <c r="ULT58" s="124"/>
      <c r="UMB58" s="124"/>
      <c r="UMJ58" s="124"/>
      <c r="UMR58" s="124"/>
      <c r="UMZ58" s="124"/>
      <c r="UNH58" s="124"/>
      <c r="UNP58" s="124"/>
      <c r="UNX58" s="124"/>
      <c r="UOF58" s="124"/>
      <c r="UON58" s="124"/>
      <c r="UOV58" s="124"/>
      <c r="UPD58" s="124"/>
      <c r="UPL58" s="124"/>
      <c r="UPT58" s="124"/>
      <c r="UQB58" s="124"/>
      <c r="UQJ58" s="124"/>
      <c r="UQR58" s="124"/>
      <c r="UQZ58" s="124"/>
      <c r="URH58" s="124"/>
      <c r="URP58" s="124"/>
      <c r="URX58" s="124"/>
      <c r="USF58" s="124"/>
      <c r="USN58" s="124"/>
      <c r="USV58" s="124"/>
      <c r="UTD58" s="124"/>
      <c r="UTL58" s="124"/>
      <c r="UTT58" s="124"/>
      <c r="UUB58" s="124"/>
      <c r="UUJ58" s="124"/>
      <c r="UUR58" s="124"/>
      <c r="UUZ58" s="124"/>
      <c r="UVH58" s="124"/>
      <c r="UVP58" s="124"/>
      <c r="UVX58" s="124"/>
      <c r="UWF58" s="124"/>
      <c r="UWN58" s="124"/>
      <c r="UWV58" s="124"/>
      <c r="UXD58" s="124"/>
      <c r="UXL58" s="124"/>
      <c r="UXT58" s="124"/>
      <c r="UYB58" s="124"/>
      <c r="UYJ58" s="124"/>
      <c r="UYR58" s="124"/>
      <c r="UYZ58" s="124"/>
      <c r="UZH58" s="124"/>
      <c r="UZP58" s="124"/>
      <c r="UZX58" s="124"/>
      <c r="VAF58" s="124"/>
      <c r="VAN58" s="124"/>
      <c r="VAV58" s="124"/>
      <c r="VBD58" s="124"/>
      <c r="VBL58" s="124"/>
      <c r="VBT58" s="124"/>
      <c r="VCB58" s="124"/>
      <c r="VCJ58" s="124"/>
      <c r="VCR58" s="124"/>
      <c r="VCZ58" s="124"/>
      <c r="VDH58" s="124"/>
      <c r="VDP58" s="124"/>
      <c r="VDX58" s="124"/>
      <c r="VEF58" s="124"/>
      <c r="VEN58" s="124"/>
      <c r="VEV58" s="124"/>
      <c r="VFD58" s="124"/>
      <c r="VFL58" s="124"/>
      <c r="VFT58" s="124"/>
      <c r="VGB58" s="124"/>
      <c r="VGJ58" s="124"/>
      <c r="VGR58" s="124"/>
      <c r="VGZ58" s="124"/>
      <c r="VHH58" s="124"/>
      <c r="VHP58" s="124"/>
      <c r="VHX58" s="124"/>
      <c r="VIF58" s="124"/>
      <c r="VIN58" s="124"/>
      <c r="VIV58" s="124"/>
      <c r="VJD58" s="124"/>
      <c r="VJL58" s="124"/>
      <c r="VJT58" s="124"/>
      <c r="VKB58" s="124"/>
      <c r="VKJ58" s="124"/>
      <c r="VKR58" s="124"/>
      <c r="VKZ58" s="124"/>
      <c r="VLH58" s="124"/>
      <c r="VLP58" s="124"/>
      <c r="VLX58" s="124"/>
      <c r="VMF58" s="124"/>
      <c r="VMN58" s="124"/>
      <c r="VMV58" s="124"/>
      <c r="VND58" s="124"/>
      <c r="VNL58" s="124"/>
      <c r="VNT58" s="124"/>
      <c r="VOB58" s="124"/>
      <c r="VOJ58" s="124"/>
      <c r="VOR58" s="124"/>
      <c r="VOZ58" s="124"/>
      <c r="VPH58" s="124"/>
      <c r="VPP58" s="124"/>
      <c r="VPX58" s="124"/>
      <c r="VQF58" s="124"/>
      <c r="VQN58" s="124"/>
      <c r="VQV58" s="124"/>
      <c r="VRD58" s="124"/>
      <c r="VRL58" s="124"/>
      <c r="VRT58" s="124"/>
      <c r="VSB58" s="124"/>
      <c r="VSJ58" s="124"/>
      <c r="VSR58" s="124"/>
      <c r="VSZ58" s="124"/>
      <c r="VTH58" s="124"/>
      <c r="VTP58" s="124"/>
      <c r="VTX58" s="124"/>
      <c r="VUF58" s="124"/>
      <c r="VUN58" s="124"/>
      <c r="VUV58" s="124"/>
      <c r="VVD58" s="124"/>
      <c r="VVL58" s="124"/>
      <c r="VVT58" s="124"/>
      <c r="VWB58" s="124"/>
      <c r="VWJ58" s="124"/>
      <c r="VWR58" s="124"/>
      <c r="VWZ58" s="124"/>
      <c r="VXH58" s="124"/>
      <c r="VXP58" s="124"/>
      <c r="VXX58" s="124"/>
      <c r="VYF58" s="124"/>
      <c r="VYN58" s="124"/>
      <c r="VYV58" s="124"/>
      <c r="VZD58" s="124"/>
      <c r="VZL58" s="124"/>
      <c r="VZT58" s="124"/>
      <c r="WAB58" s="124"/>
      <c r="WAJ58" s="124"/>
      <c r="WAR58" s="124"/>
      <c r="WAZ58" s="124"/>
      <c r="WBH58" s="124"/>
      <c r="WBP58" s="124"/>
      <c r="WBX58" s="124"/>
      <c r="WCF58" s="124"/>
      <c r="WCN58" s="124"/>
      <c r="WCV58" s="124"/>
      <c r="WDD58" s="124"/>
      <c r="WDL58" s="124"/>
      <c r="WDT58" s="124"/>
      <c r="WEB58" s="124"/>
      <c r="WEJ58" s="124"/>
      <c r="WER58" s="124"/>
      <c r="WEZ58" s="124"/>
      <c r="WFH58" s="124"/>
      <c r="WFP58" s="124"/>
      <c r="WFX58" s="124"/>
      <c r="WGF58" s="124"/>
      <c r="WGN58" s="124"/>
      <c r="WGV58" s="124"/>
      <c r="WHD58" s="124"/>
      <c r="WHL58" s="124"/>
      <c r="WHT58" s="124"/>
      <c r="WIB58" s="124"/>
      <c r="WIJ58" s="124"/>
      <c r="WIR58" s="124"/>
      <c r="WIZ58" s="124"/>
      <c r="WJH58" s="124"/>
      <c r="WJP58" s="124"/>
      <c r="WJX58" s="124"/>
      <c r="WKF58" s="124"/>
      <c r="WKN58" s="124"/>
      <c r="WKV58" s="124"/>
      <c r="WLD58" s="124"/>
      <c r="WLL58" s="124"/>
      <c r="WLT58" s="124"/>
      <c r="WMB58" s="124"/>
      <c r="WMJ58" s="124"/>
      <c r="WMR58" s="124"/>
      <c r="WMZ58" s="124"/>
      <c r="WNH58" s="124"/>
      <c r="WNP58" s="124"/>
      <c r="WNX58" s="124"/>
      <c r="WOF58" s="124"/>
      <c r="WON58" s="124"/>
      <c r="WOV58" s="124"/>
      <c r="WPD58" s="124"/>
      <c r="WPL58" s="124"/>
      <c r="WPT58" s="124"/>
      <c r="WQB58" s="124"/>
      <c r="WQJ58" s="124"/>
      <c r="WQR58" s="124"/>
      <c r="WQZ58" s="124"/>
      <c r="WRH58" s="124"/>
      <c r="WRP58" s="124"/>
      <c r="WRX58" s="124"/>
      <c r="WSF58" s="124"/>
      <c r="WSN58" s="124"/>
      <c r="WSV58" s="124"/>
      <c r="WTD58" s="124"/>
      <c r="WTL58" s="124"/>
      <c r="WTT58" s="124"/>
      <c r="WUB58" s="124"/>
      <c r="WUJ58" s="124"/>
      <c r="WUR58" s="124"/>
      <c r="WUZ58" s="124"/>
      <c r="WVH58" s="124"/>
      <c r="WVP58" s="124"/>
      <c r="WVX58" s="124"/>
      <c r="WWF58" s="124"/>
      <c r="WWN58" s="124"/>
      <c r="WWV58" s="124"/>
      <c r="WXD58" s="124"/>
      <c r="WXL58" s="124"/>
      <c r="WXT58" s="124"/>
      <c r="WYB58" s="124"/>
      <c r="WYJ58" s="124"/>
      <c r="WYR58" s="124"/>
      <c r="WYZ58" s="124"/>
      <c r="WZH58" s="124"/>
      <c r="WZP58" s="124"/>
      <c r="WZX58" s="124"/>
      <c r="XAF58" s="124"/>
      <c r="XAN58" s="124"/>
      <c r="XAV58" s="124"/>
      <c r="XBD58" s="124"/>
      <c r="XBL58" s="124"/>
      <c r="XBT58" s="124"/>
      <c r="XCB58" s="124"/>
      <c r="XCJ58" s="124"/>
      <c r="XCR58" s="124"/>
      <c r="XCZ58" s="124"/>
      <c r="XDH58" s="124"/>
      <c r="XDP58" s="124"/>
      <c r="XDX58" s="124"/>
      <c r="XEF58" s="124"/>
      <c r="XEN58" s="124"/>
      <c r="XEV58" s="124"/>
    </row>
    <row r="59" spans="1:1024 1032:2048 2056:3072 3080:4096 4104:5120 5128:6144 6152:7168 7176:8192 8200:9216 9224:10240 10248:11264 11272:12288 12296:13312 13320:14336 14344:15360 15368:16376" s="127" customFormat="1" ht="15.5" x14ac:dyDescent="0.35">
      <c r="A59" s="124"/>
      <c r="B59" s="125" t="s">
        <v>42</v>
      </c>
      <c r="C59" s="126"/>
      <c r="D59" s="126"/>
      <c r="E59" s="126"/>
      <c r="F59" s="126"/>
      <c r="G59" s="126"/>
      <c r="H59" s="124"/>
      <c r="J59" s="126"/>
      <c r="K59" s="126"/>
      <c r="L59" s="126"/>
      <c r="M59" s="126"/>
      <c r="N59" s="126"/>
      <c r="O59" s="126"/>
      <c r="P59" s="124"/>
      <c r="X59" s="124"/>
      <c r="AF59" s="124"/>
      <c r="AN59" s="124"/>
      <c r="AV59" s="124"/>
      <c r="BD59" s="124"/>
      <c r="BL59" s="124"/>
      <c r="BT59" s="124"/>
      <c r="CB59" s="124"/>
      <c r="CJ59" s="124"/>
      <c r="CR59" s="124"/>
      <c r="CZ59" s="124"/>
      <c r="DH59" s="124"/>
      <c r="DP59" s="124"/>
      <c r="DX59" s="124"/>
      <c r="EF59" s="124"/>
      <c r="EN59" s="124"/>
      <c r="EV59" s="124"/>
      <c r="FD59" s="124"/>
      <c r="FL59" s="124"/>
      <c r="FT59" s="124"/>
      <c r="GB59" s="124"/>
      <c r="GJ59" s="124"/>
      <c r="GR59" s="124"/>
      <c r="GZ59" s="124"/>
      <c r="HH59" s="124"/>
      <c r="HP59" s="124"/>
      <c r="HX59" s="124"/>
      <c r="IF59" s="124"/>
      <c r="IN59" s="124"/>
      <c r="IV59" s="124"/>
      <c r="JD59" s="124"/>
      <c r="JL59" s="124"/>
      <c r="JT59" s="124"/>
      <c r="KB59" s="124"/>
      <c r="KJ59" s="124"/>
      <c r="KR59" s="124"/>
      <c r="KZ59" s="124"/>
      <c r="LH59" s="124"/>
      <c r="LP59" s="124"/>
      <c r="LX59" s="124"/>
      <c r="MF59" s="124"/>
      <c r="MN59" s="124"/>
      <c r="MV59" s="124"/>
      <c r="ND59" s="124"/>
      <c r="NL59" s="124"/>
      <c r="NT59" s="124"/>
      <c r="OB59" s="124"/>
      <c r="OJ59" s="124"/>
      <c r="OR59" s="124"/>
      <c r="OZ59" s="124"/>
      <c r="PH59" s="124"/>
      <c r="PP59" s="124"/>
      <c r="PX59" s="124"/>
      <c r="QF59" s="124"/>
      <c r="QN59" s="124"/>
      <c r="QV59" s="124"/>
      <c r="RD59" s="124"/>
      <c r="RL59" s="124"/>
      <c r="RT59" s="124"/>
      <c r="SB59" s="124"/>
      <c r="SJ59" s="124"/>
      <c r="SR59" s="124"/>
      <c r="SZ59" s="124"/>
      <c r="TH59" s="124"/>
      <c r="TP59" s="124"/>
      <c r="TX59" s="124"/>
      <c r="UF59" s="124"/>
      <c r="UN59" s="124"/>
      <c r="UV59" s="124"/>
      <c r="VD59" s="124"/>
      <c r="VL59" s="124"/>
      <c r="VT59" s="124"/>
      <c r="WB59" s="124"/>
      <c r="WJ59" s="124"/>
      <c r="WR59" s="124"/>
      <c r="WZ59" s="124"/>
      <c r="XH59" s="124"/>
      <c r="XP59" s="124"/>
      <c r="XX59" s="124"/>
      <c r="YF59" s="124"/>
      <c r="YN59" s="124"/>
      <c r="YV59" s="124"/>
      <c r="ZD59" s="124"/>
      <c r="ZL59" s="124"/>
      <c r="ZT59" s="124"/>
      <c r="AAB59" s="124"/>
      <c r="AAJ59" s="124"/>
      <c r="AAR59" s="124"/>
      <c r="AAZ59" s="124"/>
      <c r="ABH59" s="124"/>
      <c r="ABP59" s="124"/>
      <c r="ABX59" s="124"/>
      <c r="ACF59" s="124"/>
      <c r="ACN59" s="124"/>
      <c r="ACV59" s="124"/>
      <c r="ADD59" s="124"/>
      <c r="ADL59" s="124"/>
      <c r="ADT59" s="124"/>
      <c r="AEB59" s="124"/>
      <c r="AEJ59" s="124"/>
      <c r="AER59" s="124"/>
      <c r="AEZ59" s="124"/>
      <c r="AFH59" s="124"/>
      <c r="AFP59" s="124"/>
      <c r="AFX59" s="124"/>
      <c r="AGF59" s="124"/>
      <c r="AGN59" s="124"/>
      <c r="AGV59" s="124"/>
      <c r="AHD59" s="124"/>
      <c r="AHL59" s="124"/>
      <c r="AHT59" s="124"/>
      <c r="AIB59" s="124"/>
      <c r="AIJ59" s="124"/>
      <c r="AIR59" s="124"/>
      <c r="AIZ59" s="124"/>
      <c r="AJH59" s="124"/>
      <c r="AJP59" s="124"/>
      <c r="AJX59" s="124"/>
      <c r="AKF59" s="124"/>
      <c r="AKN59" s="124"/>
      <c r="AKV59" s="124"/>
      <c r="ALD59" s="124"/>
      <c r="ALL59" s="124"/>
      <c r="ALT59" s="124"/>
      <c r="AMB59" s="124"/>
      <c r="AMJ59" s="124"/>
      <c r="AMR59" s="124"/>
      <c r="AMZ59" s="124"/>
      <c r="ANH59" s="124"/>
      <c r="ANP59" s="124"/>
      <c r="ANX59" s="124"/>
      <c r="AOF59" s="124"/>
      <c r="AON59" s="124"/>
      <c r="AOV59" s="124"/>
      <c r="APD59" s="124"/>
      <c r="APL59" s="124"/>
      <c r="APT59" s="124"/>
      <c r="AQB59" s="124"/>
      <c r="AQJ59" s="124"/>
      <c r="AQR59" s="124"/>
      <c r="AQZ59" s="124"/>
      <c r="ARH59" s="124"/>
      <c r="ARP59" s="124"/>
      <c r="ARX59" s="124"/>
      <c r="ASF59" s="124"/>
      <c r="ASN59" s="124"/>
      <c r="ASV59" s="124"/>
      <c r="ATD59" s="124"/>
      <c r="ATL59" s="124"/>
      <c r="ATT59" s="124"/>
      <c r="AUB59" s="124"/>
      <c r="AUJ59" s="124"/>
      <c r="AUR59" s="124"/>
      <c r="AUZ59" s="124"/>
      <c r="AVH59" s="124"/>
      <c r="AVP59" s="124"/>
      <c r="AVX59" s="124"/>
      <c r="AWF59" s="124"/>
      <c r="AWN59" s="124"/>
      <c r="AWV59" s="124"/>
      <c r="AXD59" s="124"/>
      <c r="AXL59" s="124"/>
      <c r="AXT59" s="124"/>
      <c r="AYB59" s="124"/>
      <c r="AYJ59" s="124"/>
      <c r="AYR59" s="124"/>
      <c r="AYZ59" s="124"/>
      <c r="AZH59" s="124"/>
      <c r="AZP59" s="124"/>
      <c r="AZX59" s="124"/>
      <c r="BAF59" s="124"/>
      <c r="BAN59" s="124"/>
      <c r="BAV59" s="124"/>
      <c r="BBD59" s="124"/>
      <c r="BBL59" s="124"/>
      <c r="BBT59" s="124"/>
      <c r="BCB59" s="124"/>
      <c r="BCJ59" s="124"/>
      <c r="BCR59" s="124"/>
      <c r="BCZ59" s="124"/>
      <c r="BDH59" s="124"/>
      <c r="BDP59" s="124"/>
      <c r="BDX59" s="124"/>
      <c r="BEF59" s="124"/>
      <c r="BEN59" s="124"/>
      <c r="BEV59" s="124"/>
      <c r="BFD59" s="124"/>
      <c r="BFL59" s="124"/>
      <c r="BFT59" s="124"/>
      <c r="BGB59" s="124"/>
      <c r="BGJ59" s="124"/>
      <c r="BGR59" s="124"/>
      <c r="BGZ59" s="124"/>
      <c r="BHH59" s="124"/>
      <c r="BHP59" s="124"/>
      <c r="BHX59" s="124"/>
      <c r="BIF59" s="124"/>
      <c r="BIN59" s="124"/>
      <c r="BIV59" s="124"/>
      <c r="BJD59" s="124"/>
      <c r="BJL59" s="124"/>
      <c r="BJT59" s="124"/>
      <c r="BKB59" s="124"/>
      <c r="BKJ59" s="124"/>
      <c r="BKR59" s="124"/>
      <c r="BKZ59" s="124"/>
      <c r="BLH59" s="124"/>
      <c r="BLP59" s="124"/>
      <c r="BLX59" s="124"/>
      <c r="BMF59" s="124"/>
      <c r="BMN59" s="124"/>
      <c r="BMV59" s="124"/>
      <c r="BND59" s="124"/>
      <c r="BNL59" s="124"/>
      <c r="BNT59" s="124"/>
      <c r="BOB59" s="124"/>
      <c r="BOJ59" s="124"/>
      <c r="BOR59" s="124"/>
      <c r="BOZ59" s="124"/>
      <c r="BPH59" s="124"/>
      <c r="BPP59" s="124"/>
      <c r="BPX59" s="124"/>
      <c r="BQF59" s="124"/>
      <c r="BQN59" s="124"/>
      <c r="BQV59" s="124"/>
      <c r="BRD59" s="124"/>
      <c r="BRL59" s="124"/>
      <c r="BRT59" s="124"/>
      <c r="BSB59" s="124"/>
      <c r="BSJ59" s="124"/>
      <c r="BSR59" s="124"/>
      <c r="BSZ59" s="124"/>
      <c r="BTH59" s="124"/>
      <c r="BTP59" s="124"/>
      <c r="BTX59" s="124"/>
      <c r="BUF59" s="124"/>
      <c r="BUN59" s="124"/>
      <c r="BUV59" s="124"/>
      <c r="BVD59" s="124"/>
      <c r="BVL59" s="124"/>
      <c r="BVT59" s="124"/>
      <c r="BWB59" s="124"/>
      <c r="BWJ59" s="124"/>
      <c r="BWR59" s="124"/>
      <c r="BWZ59" s="124"/>
      <c r="BXH59" s="124"/>
      <c r="BXP59" s="124"/>
      <c r="BXX59" s="124"/>
      <c r="BYF59" s="124"/>
      <c r="BYN59" s="124"/>
      <c r="BYV59" s="124"/>
      <c r="BZD59" s="124"/>
      <c r="BZL59" s="124"/>
      <c r="BZT59" s="124"/>
      <c r="CAB59" s="124"/>
      <c r="CAJ59" s="124"/>
      <c r="CAR59" s="124"/>
      <c r="CAZ59" s="124"/>
      <c r="CBH59" s="124"/>
      <c r="CBP59" s="124"/>
      <c r="CBX59" s="124"/>
      <c r="CCF59" s="124"/>
      <c r="CCN59" s="124"/>
      <c r="CCV59" s="124"/>
      <c r="CDD59" s="124"/>
      <c r="CDL59" s="124"/>
      <c r="CDT59" s="124"/>
      <c r="CEB59" s="124"/>
      <c r="CEJ59" s="124"/>
      <c r="CER59" s="124"/>
      <c r="CEZ59" s="124"/>
      <c r="CFH59" s="124"/>
      <c r="CFP59" s="124"/>
      <c r="CFX59" s="124"/>
      <c r="CGF59" s="124"/>
      <c r="CGN59" s="124"/>
      <c r="CGV59" s="124"/>
      <c r="CHD59" s="124"/>
      <c r="CHL59" s="124"/>
      <c r="CHT59" s="124"/>
      <c r="CIB59" s="124"/>
      <c r="CIJ59" s="124"/>
      <c r="CIR59" s="124"/>
      <c r="CIZ59" s="124"/>
      <c r="CJH59" s="124"/>
      <c r="CJP59" s="124"/>
      <c r="CJX59" s="124"/>
      <c r="CKF59" s="124"/>
      <c r="CKN59" s="124"/>
      <c r="CKV59" s="124"/>
      <c r="CLD59" s="124"/>
      <c r="CLL59" s="124"/>
      <c r="CLT59" s="124"/>
      <c r="CMB59" s="124"/>
      <c r="CMJ59" s="124"/>
      <c r="CMR59" s="124"/>
      <c r="CMZ59" s="124"/>
      <c r="CNH59" s="124"/>
      <c r="CNP59" s="124"/>
      <c r="CNX59" s="124"/>
      <c r="COF59" s="124"/>
      <c r="CON59" s="124"/>
      <c r="COV59" s="124"/>
      <c r="CPD59" s="124"/>
      <c r="CPL59" s="124"/>
      <c r="CPT59" s="124"/>
      <c r="CQB59" s="124"/>
      <c r="CQJ59" s="124"/>
      <c r="CQR59" s="124"/>
      <c r="CQZ59" s="124"/>
      <c r="CRH59" s="124"/>
      <c r="CRP59" s="124"/>
      <c r="CRX59" s="124"/>
      <c r="CSF59" s="124"/>
      <c r="CSN59" s="124"/>
      <c r="CSV59" s="124"/>
      <c r="CTD59" s="124"/>
      <c r="CTL59" s="124"/>
      <c r="CTT59" s="124"/>
      <c r="CUB59" s="124"/>
      <c r="CUJ59" s="124"/>
      <c r="CUR59" s="124"/>
      <c r="CUZ59" s="124"/>
      <c r="CVH59" s="124"/>
      <c r="CVP59" s="124"/>
      <c r="CVX59" s="124"/>
      <c r="CWF59" s="124"/>
      <c r="CWN59" s="124"/>
      <c r="CWV59" s="124"/>
      <c r="CXD59" s="124"/>
      <c r="CXL59" s="124"/>
      <c r="CXT59" s="124"/>
      <c r="CYB59" s="124"/>
      <c r="CYJ59" s="124"/>
      <c r="CYR59" s="124"/>
      <c r="CYZ59" s="124"/>
      <c r="CZH59" s="124"/>
      <c r="CZP59" s="124"/>
      <c r="CZX59" s="124"/>
      <c r="DAF59" s="124"/>
      <c r="DAN59" s="124"/>
      <c r="DAV59" s="124"/>
      <c r="DBD59" s="124"/>
      <c r="DBL59" s="124"/>
      <c r="DBT59" s="124"/>
      <c r="DCB59" s="124"/>
      <c r="DCJ59" s="124"/>
      <c r="DCR59" s="124"/>
      <c r="DCZ59" s="124"/>
      <c r="DDH59" s="124"/>
      <c r="DDP59" s="124"/>
      <c r="DDX59" s="124"/>
      <c r="DEF59" s="124"/>
      <c r="DEN59" s="124"/>
      <c r="DEV59" s="124"/>
      <c r="DFD59" s="124"/>
      <c r="DFL59" s="124"/>
      <c r="DFT59" s="124"/>
      <c r="DGB59" s="124"/>
      <c r="DGJ59" s="124"/>
      <c r="DGR59" s="124"/>
      <c r="DGZ59" s="124"/>
      <c r="DHH59" s="124"/>
      <c r="DHP59" s="124"/>
      <c r="DHX59" s="124"/>
      <c r="DIF59" s="124"/>
      <c r="DIN59" s="124"/>
      <c r="DIV59" s="124"/>
      <c r="DJD59" s="124"/>
      <c r="DJL59" s="124"/>
      <c r="DJT59" s="124"/>
      <c r="DKB59" s="124"/>
      <c r="DKJ59" s="124"/>
      <c r="DKR59" s="124"/>
      <c r="DKZ59" s="124"/>
      <c r="DLH59" s="124"/>
      <c r="DLP59" s="124"/>
      <c r="DLX59" s="124"/>
      <c r="DMF59" s="124"/>
      <c r="DMN59" s="124"/>
      <c r="DMV59" s="124"/>
      <c r="DND59" s="124"/>
      <c r="DNL59" s="124"/>
      <c r="DNT59" s="124"/>
      <c r="DOB59" s="124"/>
      <c r="DOJ59" s="124"/>
      <c r="DOR59" s="124"/>
      <c r="DOZ59" s="124"/>
      <c r="DPH59" s="124"/>
      <c r="DPP59" s="124"/>
      <c r="DPX59" s="124"/>
      <c r="DQF59" s="124"/>
      <c r="DQN59" s="124"/>
      <c r="DQV59" s="124"/>
      <c r="DRD59" s="124"/>
      <c r="DRL59" s="124"/>
      <c r="DRT59" s="124"/>
      <c r="DSB59" s="124"/>
      <c r="DSJ59" s="124"/>
      <c r="DSR59" s="124"/>
      <c r="DSZ59" s="124"/>
      <c r="DTH59" s="124"/>
      <c r="DTP59" s="124"/>
      <c r="DTX59" s="124"/>
      <c r="DUF59" s="124"/>
      <c r="DUN59" s="124"/>
      <c r="DUV59" s="124"/>
      <c r="DVD59" s="124"/>
      <c r="DVL59" s="124"/>
      <c r="DVT59" s="124"/>
      <c r="DWB59" s="124"/>
      <c r="DWJ59" s="124"/>
      <c r="DWR59" s="124"/>
      <c r="DWZ59" s="124"/>
      <c r="DXH59" s="124"/>
      <c r="DXP59" s="124"/>
      <c r="DXX59" s="124"/>
      <c r="DYF59" s="124"/>
      <c r="DYN59" s="124"/>
      <c r="DYV59" s="124"/>
      <c r="DZD59" s="124"/>
      <c r="DZL59" s="124"/>
      <c r="DZT59" s="124"/>
      <c r="EAB59" s="124"/>
      <c r="EAJ59" s="124"/>
      <c r="EAR59" s="124"/>
      <c r="EAZ59" s="124"/>
      <c r="EBH59" s="124"/>
      <c r="EBP59" s="124"/>
      <c r="EBX59" s="124"/>
      <c r="ECF59" s="124"/>
      <c r="ECN59" s="124"/>
      <c r="ECV59" s="124"/>
      <c r="EDD59" s="124"/>
      <c r="EDL59" s="124"/>
      <c r="EDT59" s="124"/>
      <c r="EEB59" s="124"/>
      <c r="EEJ59" s="124"/>
      <c r="EER59" s="124"/>
      <c r="EEZ59" s="124"/>
      <c r="EFH59" s="124"/>
      <c r="EFP59" s="124"/>
      <c r="EFX59" s="124"/>
      <c r="EGF59" s="124"/>
      <c r="EGN59" s="124"/>
      <c r="EGV59" s="124"/>
      <c r="EHD59" s="124"/>
      <c r="EHL59" s="124"/>
      <c r="EHT59" s="124"/>
      <c r="EIB59" s="124"/>
      <c r="EIJ59" s="124"/>
      <c r="EIR59" s="124"/>
      <c r="EIZ59" s="124"/>
      <c r="EJH59" s="124"/>
      <c r="EJP59" s="124"/>
      <c r="EJX59" s="124"/>
      <c r="EKF59" s="124"/>
      <c r="EKN59" s="124"/>
      <c r="EKV59" s="124"/>
      <c r="ELD59" s="124"/>
      <c r="ELL59" s="124"/>
      <c r="ELT59" s="124"/>
      <c r="EMB59" s="124"/>
      <c r="EMJ59" s="124"/>
      <c r="EMR59" s="124"/>
      <c r="EMZ59" s="124"/>
      <c r="ENH59" s="124"/>
      <c r="ENP59" s="124"/>
      <c r="ENX59" s="124"/>
      <c r="EOF59" s="124"/>
      <c r="EON59" s="124"/>
      <c r="EOV59" s="124"/>
      <c r="EPD59" s="124"/>
      <c r="EPL59" s="124"/>
      <c r="EPT59" s="124"/>
      <c r="EQB59" s="124"/>
      <c r="EQJ59" s="124"/>
      <c r="EQR59" s="124"/>
      <c r="EQZ59" s="124"/>
      <c r="ERH59" s="124"/>
      <c r="ERP59" s="124"/>
      <c r="ERX59" s="124"/>
      <c r="ESF59" s="124"/>
      <c r="ESN59" s="124"/>
      <c r="ESV59" s="124"/>
      <c r="ETD59" s="124"/>
      <c r="ETL59" s="124"/>
      <c r="ETT59" s="124"/>
      <c r="EUB59" s="124"/>
      <c r="EUJ59" s="124"/>
      <c r="EUR59" s="124"/>
      <c r="EUZ59" s="124"/>
      <c r="EVH59" s="124"/>
      <c r="EVP59" s="124"/>
      <c r="EVX59" s="124"/>
      <c r="EWF59" s="124"/>
      <c r="EWN59" s="124"/>
      <c r="EWV59" s="124"/>
      <c r="EXD59" s="124"/>
      <c r="EXL59" s="124"/>
      <c r="EXT59" s="124"/>
      <c r="EYB59" s="124"/>
      <c r="EYJ59" s="124"/>
      <c r="EYR59" s="124"/>
      <c r="EYZ59" s="124"/>
      <c r="EZH59" s="124"/>
      <c r="EZP59" s="124"/>
      <c r="EZX59" s="124"/>
      <c r="FAF59" s="124"/>
      <c r="FAN59" s="124"/>
      <c r="FAV59" s="124"/>
      <c r="FBD59" s="124"/>
      <c r="FBL59" s="124"/>
      <c r="FBT59" s="124"/>
      <c r="FCB59" s="124"/>
      <c r="FCJ59" s="124"/>
      <c r="FCR59" s="124"/>
      <c r="FCZ59" s="124"/>
      <c r="FDH59" s="124"/>
      <c r="FDP59" s="124"/>
      <c r="FDX59" s="124"/>
      <c r="FEF59" s="124"/>
      <c r="FEN59" s="124"/>
      <c r="FEV59" s="124"/>
      <c r="FFD59" s="124"/>
      <c r="FFL59" s="124"/>
      <c r="FFT59" s="124"/>
      <c r="FGB59" s="124"/>
      <c r="FGJ59" s="124"/>
      <c r="FGR59" s="124"/>
      <c r="FGZ59" s="124"/>
      <c r="FHH59" s="124"/>
      <c r="FHP59" s="124"/>
      <c r="FHX59" s="124"/>
      <c r="FIF59" s="124"/>
      <c r="FIN59" s="124"/>
      <c r="FIV59" s="124"/>
      <c r="FJD59" s="124"/>
      <c r="FJL59" s="124"/>
      <c r="FJT59" s="124"/>
      <c r="FKB59" s="124"/>
      <c r="FKJ59" s="124"/>
      <c r="FKR59" s="124"/>
      <c r="FKZ59" s="124"/>
      <c r="FLH59" s="124"/>
      <c r="FLP59" s="124"/>
      <c r="FLX59" s="124"/>
      <c r="FMF59" s="124"/>
      <c r="FMN59" s="124"/>
      <c r="FMV59" s="124"/>
      <c r="FND59" s="124"/>
      <c r="FNL59" s="124"/>
      <c r="FNT59" s="124"/>
      <c r="FOB59" s="124"/>
      <c r="FOJ59" s="124"/>
      <c r="FOR59" s="124"/>
      <c r="FOZ59" s="124"/>
      <c r="FPH59" s="124"/>
      <c r="FPP59" s="124"/>
      <c r="FPX59" s="124"/>
      <c r="FQF59" s="124"/>
      <c r="FQN59" s="124"/>
      <c r="FQV59" s="124"/>
      <c r="FRD59" s="124"/>
      <c r="FRL59" s="124"/>
      <c r="FRT59" s="124"/>
      <c r="FSB59" s="124"/>
      <c r="FSJ59" s="124"/>
      <c r="FSR59" s="124"/>
      <c r="FSZ59" s="124"/>
      <c r="FTH59" s="124"/>
      <c r="FTP59" s="124"/>
      <c r="FTX59" s="124"/>
      <c r="FUF59" s="124"/>
      <c r="FUN59" s="124"/>
      <c r="FUV59" s="124"/>
      <c r="FVD59" s="124"/>
      <c r="FVL59" s="124"/>
      <c r="FVT59" s="124"/>
      <c r="FWB59" s="124"/>
      <c r="FWJ59" s="124"/>
      <c r="FWR59" s="124"/>
      <c r="FWZ59" s="124"/>
      <c r="FXH59" s="124"/>
      <c r="FXP59" s="124"/>
      <c r="FXX59" s="124"/>
      <c r="FYF59" s="124"/>
      <c r="FYN59" s="124"/>
      <c r="FYV59" s="124"/>
      <c r="FZD59" s="124"/>
      <c r="FZL59" s="124"/>
      <c r="FZT59" s="124"/>
      <c r="GAB59" s="124"/>
      <c r="GAJ59" s="124"/>
      <c r="GAR59" s="124"/>
      <c r="GAZ59" s="124"/>
      <c r="GBH59" s="124"/>
      <c r="GBP59" s="124"/>
      <c r="GBX59" s="124"/>
      <c r="GCF59" s="124"/>
      <c r="GCN59" s="124"/>
      <c r="GCV59" s="124"/>
      <c r="GDD59" s="124"/>
      <c r="GDL59" s="124"/>
      <c r="GDT59" s="124"/>
      <c r="GEB59" s="124"/>
      <c r="GEJ59" s="124"/>
      <c r="GER59" s="124"/>
      <c r="GEZ59" s="124"/>
      <c r="GFH59" s="124"/>
      <c r="GFP59" s="124"/>
      <c r="GFX59" s="124"/>
      <c r="GGF59" s="124"/>
      <c r="GGN59" s="124"/>
      <c r="GGV59" s="124"/>
      <c r="GHD59" s="124"/>
      <c r="GHL59" s="124"/>
      <c r="GHT59" s="124"/>
      <c r="GIB59" s="124"/>
      <c r="GIJ59" s="124"/>
      <c r="GIR59" s="124"/>
      <c r="GIZ59" s="124"/>
      <c r="GJH59" s="124"/>
      <c r="GJP59" s="124"/>
      <c r="GJX59" s="124"/>
      <c r="GKF59" s="124"/>
      <c r="GKN59" s="124"/>
      <c r="GKV59" s="124"/>
      <c r="GLD59" s="124"/>
      <c r="GLL59" s="124"/>
      <c r="GLT59" s="124"/>
      <c r="GMB59" s="124"/>
      <c r="GMJ59" s="124"/>
      <c r="GMR59" s="124"/>
      <c r="GMZ59" s="124"/>
      <c r="GNH59" s="124"/>
      <c r="GNP59" s="124"/>
      <c r="GNX59" s="124"/>
      <c r="GOF59" s="124"/>
      <c r="GON59" s="124"/>
      <c r="GOV59" s="124"/>
      <c r="GPD59" s="124"/>
      <c r="GPL59" s="124"/>
      <c r="GPT59" s="124"/>
      <c r="GQB59" s="124"/>
      <c r="GQJ59" s="124"/>
      <c r="GQR59" s="124"/>
      <c r="GQZ59" s="124"/>
      <c r="GRH59" s="124"/>
      <c r="GRP59" s="124"/>
      <c r="GRX59" s="124"/>
      <c r="GSF59" s="124"/>
      <c r="GSN59" s="124"/>
      <c r="GSV59" s="124"/>
      <c r="GTD59" s="124"/>
      <c r="GTL59" s="124"/>
      <c r="GTT59" s="124"/>
      <c r="GUB59" s="124"/>
      <c r="GUJ59" s="124"/>
      <c r="GUR59" s="124"/>
      <c r="GUZ59" s="124"/>
      <c r="GVH59" s="124"/>
      <c r="GVP59" s="124"/>
      <c r="GVX59" s="124"/>
      <c r="GWF59" s="124"/>
      <c r="GWN59" s="124"/>
      <c r="GWV59" s="124"/>
      <c r="GXD59" s="124"/>
      <c r="GXL59" s="124"/>
      <c r="GXT59" s="124"/>
      <c r="GYB59" s="124"/>
      <c r="GYJ59" s="124"/>
      <c r="GYR59" s="124"/>
      <c r="GYZ59" s="124"/>
      <c r="GZH59" s="124"/>
      <c r="GZP59" s="124"/>
      <c r="GZX59" s="124"/>
      <c r="HAF59" s="124"/>
      <c r="HAN59" s="124"/>
      <c r="HAV59" s="124"/>
      <c r="HBD59" s="124"/>
      <c r="HBL59" s="124"/>
      <c r="HBT59" s="124"/>
      <c r="HCB59" s="124"/>
      <c r="HCJ59" s="124"/>
      <c r="HCR59" s="124"/>
      <c r="HCZ59" s="124"/>
      <c r="HDH59" s="124"/>
      <c r="HDP59" s="124"/>
      <c r="HDX59" s="124"/>
      <c r="HEF59" s="124"/>
      <c r="HEN59" s="124"/>
      <c r="HEV59" s="124"/>
      <c r="HFD59" s="124"/>
      <c r="HFL59" s="124"/>
      <c r="HFT59" s="124"/>
      <c r="HGB59" s="124"/>
      <c r="HGJ59" s="124"/>
      <c r="HGR59" s="124"/>
      <c r="HGZ59" s="124"/>
      <c r="HHH59" s="124"/>
      <c r="HHP59" s="124"/>
      <c r="HHX59" s="124"/>
      <c r="HIF59" s="124"/>
      <c r="HIN59" s="124"/>
      <c r="HIV59" s="124"/>
      <c r="HJD59" s="124"/>
      <c r="HJL59" s="124"/>
      <c r="HJT59" s="124"/>
      <c r="HKB59" s="124"/>
      <c r="HKJ59" s="124"/>
      <c r="HKR59" s="124"/>
      <c r="HKZ59" s="124"/>
      <c r="HLH59" s="124"/>
      <c r="HLP59" s="124"/>
      <c r="HLX59" s="124"/>
      <c r="HMF59" s="124"/>
      <c r="HMN59" s="124"/>
      <c r="HMV59" s="124"/>
      <c r="HND59" s="124"/>
      <c r="HNL59" s="124"/>
      <c r="HNT59" s="124"/>
      <c r="HOB59" s="124"/>
      <c r="HOJ59" s="124"/>
      <c r="HOR59" s="124"/>
      <c r="HOZ59" s="124"/>
      <c r="HPH59" s="124"/>
      <c r="HPP59" s="124"/>
      <c r="HPX59" s="124"/>
      <c r="HQF59" s="124"/>
      <c r="HQN59" s="124"/>
      <c r="HQV59" s="124"/>
      <c r="HRD59" s="124"/>
      <c r="HRL59" s="124"/>
      <c r="HRT59" s="124"/>
      <c r="HSB59" s="124"/>
      <c r="HSJ59" s="124"/>
      <c r="HSR59" s="124"/>
      <c r="HSZ59" s="124"/>
      <c r="HTH59" s="124"/>
      <c r="HTP59" s="124"/>
      <c r="HTX59" s="124"/>
      <c r="HUF59" s="124"/>
      <c r="HUN59" s="124"/>
      <c r="HUV59" s="124"/>
      <c r="HVD59" s="124"/>
      <c r="HVL59" s="124"/>
      <c r="HVT59" s="124"/>
      <c r="HWB59" s="124"/>
      <c r="HWJ59" s="124"/>
      <c r="HWR59" s="124"/>
      <c r="HWZ59" s="124"/>
      <c r="HXH59" s="124"/>
      <c r="HXP59" s="124"/>
      <c r="HXX59" s="124"/>
      <c r="HYF59" s="124"/>
      <c r="HYN59" s="124"/>
      <c r="HYV59" s="124"/>
      <c r="HZD59" s="124"/>
      <c r="HZL59" s="124"/>
      <c r="HZT59" s="124"/>
      <c r="IAB59" s="124"/>
      <c r="IAJ59" s="124"/>
      <c r="IAR59" s="124"/>
      <c r="IAZ59" s="124"/>
      <c r="IBH59" s="124"/>
      <c r="IBP59" s="124"/>
      <c r="IBX59" s="124"/>
      <c r="ICF59" s="124"/>
      <c r="ICN59" s="124"/>
      <c r="ICV59" s="124"/>
      <c r="IDD59" s="124"/>
      <c r="IDL59" s="124"/>
      <c r="IDT59" s="124"/>
      <c r="IEB59" s="124"/>
      <c r="IEJ59" s="124"/>
      <c r="IER59" s="124"/>
      <c r="IEZ59" s="124"/>
      <c r="IFH59" s="124"/>
      <c r="IFP59" s="124"/>
      <c r="IFX59" s="124"/>
      <c r="IGF59" s="124"/>
      <c r="IGN59" s="124"/>
      <c r="IGV59" s="124"/>
      <c r="IHD59" s="124"/>
      <c r="IHL59" s="124"/>
      <c r="IHT59" s="124"/>
      <c r="IIB59" s="124"/>
      <c r="IIJ59" s="124"/>
      <c r="IIR59" s="124"/>
      <c r="IIZ59" s="124"/>
      <c r="IJH59" s="124"/>
      <c r="IJP59" s="124"/>
      <c r="IJX59" s="124"/>
      <c r="IKF59" s="124"/>
      <c r="IKN59" s="124"/>
      <c r="IKV59" s="124"/>
      <c r="ILD59" s="124"/>
      <c r="ILL59" s="124"/>
      <c r="ILT59" s="124"/>
      <c r="IMB59" s="124"/>
      <c r="IMJ59" s="124"/>
      <c r="IMR59" s="124"/>
      <c r="IMZ59" s="124"/>
      <c r="INH59" s="124"/>
      <c r="INP59" s="124"/>
      <c r="INX59" s="124"/>
      <c r="IOF59" s="124"/>
      <c r="ION59" s="124"/>
      <c r="IOV59" s="124"/>
      <c r="IPD59" s="124"/>
      <c r="IPL59" s="124"/>
      <c r="IPT59" s="124"/>
      <c r="IQB59" s="124"/>
      <c r="IQJ59" s="124"/>
      <c r="IQR59" s="124"/>
      <c r="IQZ59" s="124"/>
      <c r="IRH59" s="124"/>
      <c r="IRP59" s="124"/>
      <c r="IRX59" s="124"/>
      <c r="ISF59" s="124"/>
      <c r="ISN59" s="124"/>
      <c r="ISV59" s="124"/>
      <c r="ITD59" s="124"/>
      <c r="ITL59" s="124"/>
      <c r="ITT59" s="124"/>
      <c r="IUB59" s="124"/>
      <c r="IUJ59" s="124"/>
      <c r="IUR59" s="124"/>
      <c r="IUZ59" s="124"/>
      <c r="IVH59" s="124"/>
      <c r="IVP59" s="124"/>
      <c r="IVX59" s="124"/>
      <c r="IWF59" s="124"/>
      <c r="IWN59" s="124"/>
      <c r="IWV59" s="124"/>
      <c r="IXD59" s="124"/>
      <c r="IXL59" s="124"/>
      <c r="IXT59" s="124"/>
      <c r="IYB59" s="124"/>
      <c r="IYJ59" s="124"/>
      <c r="IYR59" s="124"/>
      <c r="IYZ59" s="124"/>
      <c r="IZH59" s="124"/>
      <c r="IZP59" s="124"/>
      <c r="IZX59" s="124"/>
      <c r="JAF59" s="124"/>
      <c r="JAN59" s="124"/>
      <c r="JAV59" s="124"/>
      <c r="JBD59" s="124"/>
      <c r="JBL59" s="124"/>
      <c r="JBT59" s="124"/>
      <c r="JCB59" s="124"/>
      <c r="JCJ59" s="124"/>
      <c r="JCR59" s="124"/>
      <c r="JCZ59" s="124"/>
      <c r="JDH59" s="124"/>
      <c r="JDP59" s="124"/>
      <c r="JDX59" s="124"/>
      <c r="JEF59" s="124"/>
      <c r="JEN59" s="124"/>
      <c r="JEV59" s="124"/>
      <c r="JFD59" s="124"/>
      <c r="JFL59" s="124"/>
      <c r="JFT59" s="124"/>
      <c r="JGB59" s="124"/>
      <c r="JGJ59" s="124"/>
      <c r="JGR59" s="124"/>
      <c r="JGZ59" s="124"/>
      <c r="JHH59" s="124"/>
      <c r="JHP59" s="124"/>
      <c r="JHX59" s="124"/>
      <c r="JIF59" s="124"/>
      <c r="JIN59" s="124"/>
      <c r="JIV59" s="124"/>
      <c r="JJD59" s="124"/>
      <c r="JJL59" s="124"/>
      <c r="JJT59" s="124"/>
      <c r="JKB59" s="124"/>
      <c r="JKJ59" s="124"/>
      <c r="JKR59" s="124"/>
      <c r="JKZ59" s="124"/>
      <c r="JLH59" s="124"/>
      <c r="JLP59" s="124"/>
      <c r="JLX59" s="124"/>
      <c r="JMF59" s="124"/>
      <c r="JMN59" s="124"/>
      <c r="JMV59" s="124"/>
      <c r="JND59" s="124"/>
      <c r="JNL59" s="124"/>
      <c r="JNT59" s="124"/>
      <c r="JOB59" s="124"/>
      <c r="JOJ59" s="124"/>
      <c r="JOR59" s="124"/>
      <c r="JOZ59" s="124"/>
      <c r="JPH59" s="124"/>
      <c r="JPP59" s="124"/>
      <c r="JPX59" s="124"/>
      <c r="JQF59" s="124"/>
      <c r="JQN59" s="124"/>
      <c r="JQV59" s="124"/>
      <c r="JRD59" s="124"/>
      <c r="JRL59" s="124"/>
      <c r="JRT59" s="124"/>
      <c r="JSB59" s="124"/>
      <c r="JSJ59" s="124"/>
      <c r="JSR59" s="124"/>
      <c r="JSZ59" s="124"/>
      <c r="JTH59" s="124"/>
      <c r="JTP59" s="124"/>
      <c r="JTX59" s="124"/>
      <c r="JUF59" s="124"/>
      <c r="JUN59" s="124"/>
      <c r="JUV59" s="124"/>
      <c r="JVD59" s="124"/>
      <c r="JVL59" s="124"/>
      <c r="JVT59" s="124"/>
      <c r="JWB59" s="124"/>
      <c r="JWJ59" s="124"/>
      <c r="JWR59" s="124"/>
      <c r="JWZ59" s="124"/>
      <c r="JXH59" s="124"/>
      <c r="JXP59" s="124"/>
      <c r="JXX59" s="124"/>
      <c r="JYF59" s="124"/>
      <c r="JYN59" s="124"/>
      <c r="JYV59" s="124"/>
      <c r="JZD59" s="124"/>
      <c r="JZL59" s="124"/>
      <c r="JZT59" s="124"/>
      <c r="KAB59" s="124"/>
      <c r="KAJ59" s="124"/>
      <c r="KAR59" s="124"/>
      <c r="KAZ59" s="124"/>
      <c r="KBH59" s="124"/>
      <c r="KBP59" s="124"/>
      <c r="KBX59" s="124"/>
      <c r="KCF59" s="124"/>
      <c r="KCN59" s="124"/>
      <c r="KCV59" s="124"/>
      <c r="KDD59" s="124"/>
      <c r="KDL59" s="124"/>
      <c r="KDT59" s="124"/>
      <c r="KEB59" s="124"/>
      <c r="KEJ59" s="124"/>
      <c r="KER59" s="124"/>
      <c r="KEZ59" s="124"/>
      <c r="KFH59" s="124"/>
      <c r="KFP59" s="124"/>
      <c r="KFX59" s="124"/>
      <c r="KGF59" s="124"/>
      <c r="KGN59" s="124"/>
      <c r="KGV59" s="124"/>
      <c r="KHD59" s="124"/>
      <c r="KHL59" s="124"/>
      <c r="KHT59" s="124"/>
      <c r="KIB59" s="124"/>
      <c r="KIJ59" s="124"/>
      <c r="KIR59" s="124"/>
      <c r="KIZ59" s="124"/>
      <c r="KJH59" s="124"/>
      <c r="KJP59" s="124"/>
      <c r="KJX59" s="124"/>
      <c r="KKF59" s="124"/>
      <c r="KKN59" s="124"/>
      <c r="KKV59" s="124"/>
      <c r="KLD59" s="124"/>
      <c r="KLL59" s="124"/>
      <c r="KLT59" s="124"/>
      <c r="KMB59" s="124"/>
      <c r="KMJ59" s="124"/>
      <c r="KMR59" s="124"/>
      <c r="KMZ59" s="124"/>
      <c r="KNH59" s="124"/>
      <c r="KNP59" s="124"/>
      <c r="KNX59" s="124"/>
      <c r="KOF59" s="124"/>
      <c r="KON59" s="124"/>
      <c r="KOV59" s="124"/>
      <c r="KPD59" s="124"/>
      <c r="KPL59" s="124"/>
      <c r="KPT59" s="124"/>
      <c r="KQB59" s="124"/>
      <c r="KQJ59" s="124"/>
      <c r="KQR59" s="124"/>
      <c r="KQZ59" s="124"/>
      <c r="KRH59" s="124"/>
      <c r="KRP59" s="124"/>
      <c r="KRX59" s="124"/>
      <c r="KSF59" s="124"/>
      <c r="KSN59" s="124"/>
      <c r="KSV59" s="124"/>
      <c r="KTD59" s="124"/>
      <c r="KTL59" s="124"/>
      <c r="KTT59" s="124"/>
      <c r="KUB59" s="124"/>
      <c r="KUJ59" s="124"/>
      <c r="KUR59" s="124"/>
      <c r="KUZ59" s="124"/>
      <c r="KVH59" s="124"/>
      <c r="KVP59" s="124"/>
      <c r="KVX59" s="124"/>
      <c r="KWF59" s="124"/>
      <c r="KWN59" s="124"/>
      <c r="KWV59" s="124"/>
      <c r="KXD59" s="124"/>
      <c r="KXL59" s="124"/>
      <c r="KXT59" s="124"/>
      <c r="KYB59" s="124"/>
      <c r="KYJ59" s="124"/>
      <c r="KYR59" s="124"/>
      <c r="KYZ59" s="124"/>
      <c r="KZH59" s="124"/>
      <c r="KZP59" s="124"/>
      <c r="KZX59" s="124"/>
      <c r="LAF59" s="124"/>
      <c r="LAN59" s="124"/>
      <c r="LAV59" s="124"/>
      <c r="LBD59" s="124"/>
      <c r="LBL59" s="124"/>
      <c r="LBT59" s="124"/>
      <c r="LCB59" s="124"/>
      <c r="LCJ59" s="124"/>
      <c r="LCR59" s="124"/>
      <c r="LCZ59" s="124"/>
      <c r="LDH59" s="124"/>
      <c r="LDP59" s="124"/>
      <c r="LDX59" s="124"/>
      <c r="LEF59" s="124"/>
      <c r="LEN59" s="124"/>
      <c r="LEV59" s="124"/>
      <c r="LFD59" s="124"/>
      <c r="LFL59" s="124"/>
      <c r="LFT59" s="124"/>
      <c r="LGB59" s="124"/>
      <c r="LGJ59" s="124"/>
      <c r="LGR59" s="124"/>
      <c r="LGZ59" s="124"/>
      <c r="LHH59" s="124"/>
      <c r="LHP59" s="124"/>
      <c r="LHX59" s="124"/>
      <c r="LIF59" s="124"/>
      <c r="LIN59" s="124"/>
      <c r="LIV59" s="124"/>
      <c r="LJD59" s="124"/>
      <c r="LJL59" s="124"/>
      <c r="LJT59" s="124"/>
      <c r="LKB59" s="124"/>
      <c r="LKJ59" s="124"/>
      <c r="LKR59" s="124"/>
      <c r="LKZ59" s="124"/>
      <c r="LLH59" s="124"/>
      <c r="LLP59" s="124"/>
      <c r="LLX59" s="124"/>
      <c r="LMF59" s="124"/>
      <c r="LMN59" s="124"/>
      <c r="LMV59" s="124"/>
      <c r="LND59" s="124"/>
      <c r="LNL59" s="124"/>
      <c r="LNT59" s="124"/>
      <c r="LOB59" s="124"/>
      <c r="LOJ59" s="124"/>
      <c r="LOR59" s="124"/>
      <c r="LOZ59" s="124"/>
      <c r="LPH59" s="124"/>
      <c r="LPP59" s="124"/>
      <c r="LPX59" s="124"/>
      <c r="LQF59" s="124"/>
      <c r="LQN59" s="124"/>
      <c r="LQV59" s="124"/>
      <c r="LRD59" s="124"/>
      <c r="LRL59" s="124"/>
      <c r="LRT59" s="124"/>
      <c r="LSB59" s="124"/>
      <c r="LSJ59" s="124"/>
      <c r="LSR59" s="124"/>
      <c r="LSZ59" s="124"/>
      <c r="LTH59" s="124"/>
      <c r="LTP59" s="124"/>
      <c r="LTX59" s="124"/>
      <c r="LUF59" s="124"/>
      <c r="LUN59" s="124"/>
      <c r="LUV59" s="124"/>
      <c r="LVD59" s="124"/>
      <c r="LVL59" s="124"/>
      <c r="LVT59" s="124"/>
      <c r="LWB59" s="124"/>
      <c r="LWJ59" s="124"/>
      <c r="LWR59" s="124"/>
      <c r="LWZ59" s="124"/>
      <c r="LXH59" s="124"/>
      <c r="LXP59" s="124"/>
      <c r="LXX59" s="124"/>
      <c r="LYF59" s="124"/>
      <c r="LYN59" s="124"/>
      <c r="LYV59" s="124"/>
      <c r="LZD59" s="124"/>
      <c r="LZL59" s="124"/>
      <c r="LZT59" s="124"/>
      <c r="MAB59" s="124"/>
      <c r="MAJ59" s="124"/>
      <c r="MAR59" s="124"/>
      <c r="MAZ59" s="124"/>
      <c r="MBH59" s="124"/>
      <c r="MBP59" s="124"/>
      <c r="MBX59" s="124"/>
      <c r="MCF59" s="124"/>
      <c r="MCN59" s="124"/>
      <c r="MCV59" s="124"/>
      <c r="MDD59" s="124"/>
      <c r="MDL59" s="124"/>
      <c r="MDT59" s="124"/>
      <c r="MEB59" s="124"/>
      <c r="MEJ59" s="124"/>
      <c r="MER59" s="124"/>
      <c r="MEZ59" s="124"/>
      <c r="MFH59" s="124"/>
      <c r="MFP59" s="124"/>
      <c r="MFX59" s="124"/>
      <c r="MGF59" s="124"/>
      <c r="MGN59" s="124"/>
      <c r="MGV59" s="124"/>
      <c r="MHD59" s="124"/>
      <c r="MHL59" s="124"/>
      <c r="MHT59" s="124"/>
      <c r="MIB59" s="124"/>
      <c r="MIJ59" s="124"/>
      <c r="MIR59" s="124"/>
      <c r="MIZ59" s="124"/>
      <c r="MJH59" s="124"/>
      <c r="MJP59" s="124"/>
      <c r="MJX59" s="124"/>
      <c r="MKF59" s="124"/>
      <c r="MKN59" s="124"/>
      <c r="MKV59" s="124"/>
      <c r="MLD59" s="124"/>
      <c r="MLL59" s="124"/>
      <c r="MLT59" s="124"/>
      <c r="MMB59" s="124"/>
      <c r="MMJ59" s="124"/>
      <c r="MMR59" s="124"/>
      <c r="MMZ59" s="124"/>
      <c r="MNH59" s="124"/>
      <c r="MNP59" s="124"/>
      <c r="MNX59" s="124"/>
      <c r="MOF59" s="124"/>
      <c r="MON59" s="124"/>
      <c r="MOV59" s="124"/>
      <c r="MPD59" s="124"/>
      <c r="MPL59" s="124"/>
      <c r="MPT59" s="124"/>
      <c r="MQB59" s="124"/>
      <c r="MQJ59" s="124"/>
      <c r="MQR59" s="124"/>
      <c r="MQZ59" s="124"/>
      <c r="MRH59" s="124"/>
      <c r="MRP59" s="124"/>
      <c r="MRX59" s="124"/>
      <c r="MSF59" s="124"/>
      <c r="MSN59" s="124"/>
      <c r="MSV59" s="124"/>
      <c r="MTD59" s="124"/>
      <c r="MTL59" s="124"/>
      <c r="MTT59" s="124"/>
      <c r="MUB59" s="124"/>
      <c r="MUJ59" s="124"/>
      <c r="MUR59" s="124"/>
      <c r="MUZ59" s="124"/>
      <c r="MVH59" s="124"/>
      <c r="MVP59" s="124"/>
      <c r="MVX59" s="124"/>
      <c r="MWF59" s="124"/>
      <c r="MWN59" s="124"/>
      <c r="MWV59" s="124"/>
      <c r="MXD59" s="124"/>
      <c r="MXL59" s="124"/>
      <c r="MXT59" s="124"/>
      <c r="MYB59" s="124"/>
      <c r="MYJ59" s="124"/>
      <c r="MYR59" s="124"/>
      <c r="MYZ59" s="124"/>
      <c r="MZH59" s="124"/>
      <c r="MZP59" s="124"/>
      <c r="MZX59" s="124"/>
      <c r="NAF59" s="124"/>
      <c r="NAN59" s="124"/>
      <c r="NAV59" s="124"/>
      <c r="NBD59" s="124"/>
      <c r="NBL59" s="124"/>
      <c r="NBT59" s="124"/>
      <c r="NCB59" s="124"/>
      <c r="NCJ59" s="124"/>
      <c r="NCR59" s="124"/>
      <c r="NCZ59" s="124"/>
      <c r="NDH59" s="124"/>
      <c r="NDP59" s="124"/>
      <c r="NDX59" s="124"/>
      <c r="NEF59" s="124"/>
      <c r="NEN59" s="124"/>
      <c r="NEV59" s="124"/>
      <c r="NFD59" s="124"/>
      <c r="NFL59" s="124"/>
      <c r="NFT59" s="124"/>
      <c r="NGB59" s="124"/>
      <c r="NGJ59" s="124"/>
      <c r="NGR59" s="124"/>
      <c r="NGZ59" s="124"/>
      <c r="NHH59" s="124"/>
      <c r="NHP59" s="124"/>
      <c r="NHX59" s="124"/>
      <c r="NIF59" s="124"/>
      <c r="NIN59" s="124"/>
      <c r="NIV59" s="124"/>
      <c r="NJD59" s="124"/>
      <c r="NJL59" s="124"/>
      <c r="NJT59" s="124"/>
      <c r="NKB59" s="124"/>
      <c r="NKJ59" s="124"/>
      <c r="NKR59" s="124"/>
      <c r="NKZ59" s="124"/>
      <c r="NLH59" s="124"/>
      <c r="NLP59" s="124"/>
      <c r="NLX59" s="124"/>
      <c r="NMF59" s="124"/>
      <c r="NMN59" s="124"/>
      <c r="NMV59" s="124"/>
      <c r="NND59" s="124"/>
      <c r="NNL59" s="124"/>
      <c r="NNT59" s="124"/>
      <c r="NOB59" s="124"/>
      <c r="NOJ59" s="124"/>
      <c r="NOR59" s="124"/>
      <c r="NOZ59" s="124"/>
      <c r="NPH59" s="124"/>
      <c r="NPP59" s="124"/>
      <c r="NPX59" s="124"/>
      <c r="NQF59" s="124"/>
      <c r="NQN59" s="124"/>
      <c r="NQV59" s="124"/>
      <c r="NRD59" s="124"/>
      <c r="NRL59" s="124"/>
      <c r="NRT59" s="124"/>
      <c r="NSB59" s="124"/>
      <c r="NSJ59" s="124"/>
      <c r="NSR59" s="124"/>
      <c r="NSZ59" s="124"/>
      <c r="NTH59" s="124"/>
      <c r="NTP59" s="124"/>
      <c r="NTX59" s="124"/>
      <c r="NUF59" s="124"/>
      <c r="NUN59" s="124"/>
      <c r="NUV59" s="124"/>
      <c r="NVD59" s="124"/>
      <c r="NVL59" s="124"/>
      <c r="NVT59" s="124"/>
      <c r="NWB59" s="124"/>
      <c r="NWJ59" s="124"/>
      <c r="NWR59" s="124"/>
      <c r="NWZ59" s="124"/>
      <c r="NXH59" s="124"/>
      <c r="NXP59" s="124"/>
      <c r="NXX59" s="124"/>
      <c r="NYF59" s="124"/>
      <c r="NYN59" s="124"/>
      <c r="NYV59" s="124"/>
      <c r="NZD59" s="124"/>
      <c r="NZL59" s="124"/>
      <c r="NZT59" s="124"/>
      <c r="OAB59" s="124"/>
      <c r="OAJ59" s="124"/>
      <c r="OAR59" s="124"/>
      <c r="OAZ59" s="124"/>
      <c r="OBH59" s="124"/>
      <c r="OBP59" s="124"/>
      <c r="OBX59" s="124"/>
      <c r="OCF59" s="124"/>
      <c r="OCN59" s="124"/>
      <c r="OCV59" s="124"/>
      <c r="ODD59" s="124"/>
      <c r="ODL59" s="124"/>
      <c r="ODT59" s="124"/>
      <c r="OEB59" s="124"/>
      <c r="OEJ59" s="124"/>
      <c r="OER59" s="124"/>
      <c r="OEZ59" s="124"/>
      <c r="OFH59" s="124"/>
      <c r="OFP59" s="124"/>
      <c r="OFX59" s="124"/>
      <c r="OGF59" s="124"/>
      <c r="OGN59" s="124"/>
      <c r="OGV59" s="124"/>
      <c r="OHD59" s="124"/>
      <c r="OHL59" s="124"/>
      <c r="OHT59" s="124"/>
      <c r="OIB59" s="124"/>
      <c r="OIJ59" s="124"/>
      <c r="OIR59" s="124"/>
      <c r="OIZ59" s="124"/>
      <c r="OJH59" s="124"/>
      <c r="OJP59" s="124"/>
      <c r="OJX59" s="124"/>
      <c r="OKF59" s="124"/>
      <c r="OKN59" s="124"/>
      <c r="OKV59" s="124"/>
      <c r="OLD59" s="124"/>
      <c r="OLL59" s="124"/>
      <c r="OLT59" s="124"/>
      <c r="OMB59" s="124"/>
      <c r="OMJ59" s="124"/>
      <c r="OMR59" s="124"/>
      <c r="OMZ59" s="124"/>
      <c r="ONH59" s="124"/>
      <c r="ONP59" s="124"/>
      <c r="ONX59" s="124"/>
      <c r="OOF59" s="124"/>
      <c r="OON59" s="124"/>
      <c r="OOV59" s="124"/>
      <c r="OPD59" s="124"/>
      <c r="OPL59" s="124"/>
      <c r="OPT59" s="124"/>
      <c r="OQB59" s="124"/>
      <c r="OQJ59" s="124"/>
      <c r="OQR59" s="124"/>
      <c r="OQZ59" s="124"/>
      <c r="ORH59" s="124"/>
      <c r="ORP59" s="124"/>
      <c r="ORX59" s="124"/>
      <c r="OSF59" s="124"/>
      <c r="OSN59" s="124"/>
      <c r="OSV59" s="124"/>
      <c r="OTD59" s="124"/>
      <c r="OTL59" s="124"/>
      <c r="OTT59" s="124"/>
      <c r="OUB59" s="124"/>
      <c r="OUJ59" s="124"/>
      <c r="OUR59" s="124"/>
      <c r="OUZ59" s="124"/>
      <c r="OVH59" s="124"/>
      <c r="OVP59" s="124"/>
      <c r="OVX59" s="124"/>
      <c r="OWF59" s="124"/>
      <c r="OWN59" s="124"/>
      <c r="OWV59" s="124"/>
      <c r="OXD59" s="124"/>
      <c r="OXL59" s="124"/>
      <c r="OXT59" s="124"/>
      <c r="OYB59" s="124"/>
      <c r="OYJ59" s="124"/>
      <c r="OYR59" s="124"/>
      <c r="OYZ59" s="124"/>
      <c r="OZH59" s="124"/>
      <c r="OZP59" s="124"/>
      <c r="OZX59" s="124"/>
      <c r="PAF59" s="124"/>
      <c r="PAN59" s="124"/>
      <c r="PAV59" s="124"/>
      <c r="PBD59" s="124"/>
      <c r="PBL59" s="124"/>
      <c r="PBT59" s="124"/>
      <c r="PCB59" s="124"/>
      <c r="PCJ59" s="124"/>
      <c r="PCR59" s="124"/>
      <c r="PCZ59" s="124"/>
      <c r="PDH59" s="124"/>
      <c r="PDP59" s="124"/>
      <c r="PDX59" s="124"/>
      <c r="PEF59" s="124"/>
      <c r="PEN59" s="124"/>
      <c r="PEV59" s="124"/>
      <c r="PFD59" s="124"/>
      <c r="PFL59" s="124"/>
      <c r="PFT59" s="124"/>
      <c r="PGB59" s="124"/>
      <c r="PGJ59" s="124"/>
      <c r="PGR59" s="124"/>
      <c r="PGZ59" s="124"/>
      <c r="PHH59" s="124"/>
      <c r="PHP59" s="124"/>
      <c r="PHX59" s="124"/>
      <c r="PIF59" s="124"/>
      <c r="PIN59" s="124"/>
      <c r="PIV59" s="124"/>
      <c r="PJD59" s="124"/>
      <c r="PJL59" s="124"/>
      <c r="PJT59" s="124"/>
      <c r="PKB59" s="124"/>
      <c r="PKJ59" s="124"/>
      <c r="PKR59" s="124"/>
      <c r="PKZ59" s="124"/>
      <c r="PLH59" s="124"/>
      <c r="PLP59" s="124"/>
      <c r="PLX59" s="124"/>
      <c r="PMF59" s="124"/>
      <c r="PMN59" s="124"/>
      <c r="PMV59" s="124"/>
      <c r="PND59" s="124"/>
      <c r="PNL59" s="124"/>
      <c r="PNT59" s="124"/>
      <c r="POB59" s="124"/>
      <c r="POJ59" s="124"/>
      <c r="POR59" s="124"/>
      <c r="POZ59" s="124"/>
      <c r="PPH59" s="124"/>
      <c r="PPP59" s="124"/>
      <c r="PPX59" s="124"/>
      <c r="PQF59" s="124"/>
      <c r="PQN59" s="124"/>
      <c r="PQV59" s="124"/>
      <c r="PRD59" s="124"/>
      <c r="PRL59" s="124"/>
      <c r="PRT59" s="124"/>
      <c r="PSB59" s="124"/>
      <c r="PSJ59" s="124"/>
      <c r="PSR59" s="124"/>
      <c r="PSZ59" s="124"/>
      <c r="PTH59" s="124"/>
      <c r="PTP59" s="124"/>
      <c r="PTX59" s="124"/>
      <c r="PUF59" s="124"/>
      <c r="PUN59" s="124"/>
      <c r="PUV59" s="124"/>
      <c r="PVD59" s="124"/>
      <c r="PVL59" s="124"/>
      <c r="PVT59" s="124"/>
      <c r="PWB59" s="124"/>
      <c r="PWJ59" s="124"/>
      <c r="PWR59" s="124"/>
      <c r="PWZ59" s="124"/>
      <c r="PXH59" s="124"/>
      <c r="PXP59" s="124"/>
      <c r="PXX59" s="124"/>
      <c r="PYF59" s="124"/>
      <c r="PYN59" s="124"/>
      <c r="PYV59" s="124"/>
      <c r="PZD59" s="124"/>
      <c r="PZL59" s="124"/>
      <c r="PZT59" s="124"/>
      <c r="QAB59" s="124"/>
      <c r="QAJ59" s="124"/>
      <c r="QAR59" s="124"/>
      <c r="QAZ59" s="124"/>
      <c r="QBH59" s="124"/>
      <c r="QBP59" s="124"/>
      <c r="QBX59" s="124"/>
      <c r="QCF59" s="124"/>
      <c r="QCN59" s="124"/>
      <c r="QCV59" s="124"/>
      <c r="QDD59" s="124"/>
      <c r="QDL59" s="124"/>
      <c r="QDT59" s="124"/>
      <c r="QEB59" s="124"/>
      <c r="QEJ59" s="124"/>
      <c r="QER59" s="124"/>
      <c r="QEZ59" s="124"/>
      <c r="QFH59" s="124"/>
      <c r="QFP59" s="124"/>
      <c r="QFX59" s="124"/>
      <c r="QGF59" s="124"/>
      <c r="QGN59" s="124"/>
      <c r="QGV59" s="124"/>
      <c r="QHD59" s="124"/>
      <c r="QHL59" s="124"/>
      <c r="QHT59" s="124"/>
      <c r="QIB59" s="124"/>
      <c r="QIJ59" s="124"/>
      <c r="QIR59" s="124"/>
      <c r="QIZ59" s="124"/>
      <c r="QJH59" s="124"/>
      <c r="QJP59" s="124"/>
      <c r="QJX59" s="124"/>
      <c r="QKF59" s="124"/>
      <c r="QKN59" s="124"/>
      <c r="QKV59" s="124"/>
      <c r="QLD59" s="124"/>
      <c r="QLL59" s="124"/>
      <c r="QLT59" s="124"/>
      <c r="QMB59" s="124"/>
      <c r="QMJ59" s="124"/>
      <c r="QMR59" s="124"/>
      <c r="QMZ59" s="124"/>
      <c r="QNH59" s="124"/>
      <c r="QNP59" s="124"/>
      <c r="QNX59" s="124"/>
      <c r="QOF59" s="124"/>
      <c r="QON59" s="124"/>
      <c r="QOV59" s="124"/>
      <c r="QPD59" s="124"/>
      <c r="QPL59" s="124"/>
      <c r="QPT59" s="124"/>
      <c r="QQB59" s="124"/>
      <c r="QQJ59" s="124"/>
      <c r="QQR59" s="124"/>
      <c r="QQZ59" s="124"/>
      <c r="QRH59" s="124"/>
      <c r="QRP59" s="124"/>
      <c r="QRX59" s="124"/>
      <c r="QSF59" s="124"/>
      <c r="QSN59" s="124"/>
      <c r="QSV59" s="124"/>
      <c r="QTD59" s="124"/>
      <c r="QTL59" s="124"/>
      <c r="QTT59" s="124"/>
      <c r="QUB59" s="124"/>
      <c r="QUJ59" s="124"/>
      <c r="QUR59" s="124"/>
      <c r="QUZ59" s="124"/>
      <c r="QVH59" s="124"/>
      <c r="QVP59" s="124"/>
      <c r="QVX59" s="124"/>
      <c r="QWF59" s="124"/>
      <c r="QWN59" s="124"/>
      <c r="QWV59" s="124"/>
      <c r="QXD59" s="124"/>
      <c r="QXL59" s="124"/>
      <c r="QXT59" s="124"/>
      <c r="QYB59" s="124"/>
      <c r="QYJ59" s="124"/>
      <c r="QYR59" s="124"/>
      <c r="QYZ59" s="124"/>
      <c r="QZH59" s="124"/>
      <c r="QZP59" s="124"/>
      <c r="QZX59" s="124"/>
      <c r="RAF59" s="124"/>
      <c r="RAN59" s="124"/>
      <c r="RAV59" s="124"/>
      <c r="RBD59" s="124"/>
      <c r="RBL59" s="124"/>
      <c r="RBT59" s="124"/>
      <c r="RCB59" s="124"/>
      <c r="RCJ59" s="124"/>
      <c r="RCR59" s="124"/>
      <c r="RCZ59" s="124"/>
      <c r="RDH59" s="124"/>
      <c r="RDP59" s="124"/>
      <c r="RDX59" s="124"/>
      <c r="REF59" s="124"/>
      <c r="REN59" s="124"/>
      <c r="REV59" s="124"/>
      <c r="RFD59" s="124"/>
      <c r="RFL59" s="124"/>
      <c r="RFT59" s="124"/>
      <c r="RGB59" s="124"/>
      <c r="RGJ59" s="124"/>
      <c r="RGR59" s="124"/>
      <c r="RGZ59" s="124"/>
      <c r="RHH59" s="124"/>
      <c r="RHP59" s="124"/>
      <c r="RHX59" s="124"/>
      <c r="RIF59" s="124"/>
      <c r="RIN59" s="124"/>
      <c r="RIV59" s="124"/>
      <c r="RJD59" s="124"/>
      <c r="RJL59" s="124"/>
      <c r="RJT59" s="124"/>
      <c r="RKB59" s="124"/>
      <c r="RKJ59" s="124"/>
      <c r="RKR59" s="124"/>
      <c r="RKZ59" s="124"/>
      <c r="RLH59" s="124"/>
      <c r="RLP59" s="124"/>
      <c r="RLX59" s="124"/>
      <c r="RMF59" s="124"/>
      <c r="RMN59" s="124"/>
      <c r="RMV59" s="124"/>
      <c r="RND59" s="124"/>
      <c r="RNL59" s="124"/>
      <c r="RNT59" s="124"/>
      <c r="ROB59" s="124"/>
      <c r="ROJ59" s="124"/>
      <c r="ROR59" s="124"/>
      <c r="ROZ59" s="124"/>
      <c r="RPH59" s="124"/>
      <c r="RPP59" s="124"/>
      <c r="RPX59" s="124"/>
      <c r="RQF59" s="124"/>
      <c r="RQN59" s="124"/>
      <c r="RQV59" s="124"/>
      <c r="RRD59" s="124"/>
      <c r="RRL59" s="124"/>
      <c r="RRT59" s="124"/>
      <c r="RSB59" s="124"/>
      <c r="RSJ59" s="124"/>
      <c r="RSR59" s="124"/>
      <c r="RSZ59" s="124"/>
      <c r="RTH59" s="124"/>
      <c r="RTP59" s="124"/>
      <c r="RTX59" s="124"/>
      <c r="RUF59" s="124"/>
      <c r="RUN59" s="124"/>
      <c r="RUV59" s="124"/>
      <c r="RVD59" s="124"/>
      <c r="RVL59" s="124"/>
      <c r="RVT59" s="124"/>
      <c r="RWB59" s="124"/>
      <c r="RWJ59" s="124"/>
      <c r="RWR59" s="124"/>
      <c r="RWZ59" s="124"/>
      <c r="RXH59" s="124"/>
      <c r="RXP59" s="124"/>
      <c r="RXX59" s="124"/>
      <c r="RYF59" s="124"/>
      <c r="RYN59" s="124"/>
      <c r="RYV59" s="124"/>
      <c r="RZD59" s="124"/>
      <c r="RZL59" s="124"/>
      <c r="RZT59" s="124"/>
      <c r="SAB59" s="124"/>
      <c r="SAJ59" s="124"/>
      <c r="SAR59" s="124"/>
      <c r="SAZ59" s="124"/>
      <c r="SBH59" s="124"/>
      <c r="SBP59" s="124"/>
      <c r="SBX59" s="124"/>
      <c r="SCF59" s="124"/>
      <c r="SCN59" s="124"/>
      <c r="SCV59" s="124"/>
      <c r="SDD59" s="124"/>
      <c r="SDL59" s="124"/>
      <c r="SDT59" s="124"/>
      <c r="SEB59" s="124"/>
      <c r="SEJ59" s="124"/>
      <c r="SER59" s="124"/>
      <c r="SEZ59" s="124"/>
      <c r="SFH59" s="124"/>
      <c r="SFP59" s="124"/>
      <c r="SFX59" s="124"/>
      <c r="SGF59" s="124"/>
      <c r="SGN59" s="124"/>
      <c r="SGV59" s="124"/>
      <c r="SHD59" s="124"/>
      <c r="SHL59" s="124"/>
      <c r="SHT59" s="124"/>
      <c r="SIB59" s="124"/>
      <c r="SIJ59" s="124"/>
      <c r="SIR59" s="124"/>
      <c r="SIZ59" s="124"/>
      <c r="SJH59" s="124"/>
      <c r="SJP59" s="124"/>
      <c r="SJX59" s="124"/>
      <c r="SKF59" s="124"/>
      <c r="SKN59" s="124"/>
      <c r="SKV59" s="124"/>
      <c r="SLD59" s="124"/>
      <c r="SLL59" s="124"/>
      <c r="SLT59" s="124"/>
      <c r="SMB59" s="124"/>
      <c r="SMJ59" s="124"/>
      <c r="SMR59" s="124"/>
      <c r="SMZ59" s="124"/>
      <c r="SNH59" s="124"/>
      <c r="SNP59" s="124"/>
      <c r="SNX59" s="124"/>
      <c r="SOF59" s="124"/>
      <c r="SON59" s="124"/>
      <c r="SOV59" s="124"/>
      <c r="SPD59" s="124"/>
      <c r="SPL59" s="124"/>
      <c r="SPT59" s="124"/>
      <c r="SQB59" s="124"/>
      <c r="SQJ59" s="124"/>
      <c r="SQR59" s="124"/>
      <c r="SQZ59" s="124"/>
      <c r="SRH59" s="124"/>
      <c r="SRP59" s="124"/>
      <c r="SRX59" s="124"/>
      <c r="SSF59" s="124"/>
      <c r="SSN59" s="124"/>
      <c r="SSV59" s="124"/>
      <c r="STD59" s="124"/>
      <c r="STL59" s="124"/>
      <c r="STT59" s="124"/>
      <c r="SUB59" s="124"/>
      <c r="SUJ59" s="124"/>
      <c r="SUR59" s="124"/>
      <c r="SUZ59" s="124"/>
      <c r="SVH59" s="124"/>
      <c r="SVP59" s="124"/>
      <c r="SVX59" s="124"/>
      <c r="SWF59" s="124"/>
      <c r="SWN59" s="124"/>
      <c r="SWV59" s="124"/>
      <c r="SXD59" s="124"/>
      <c r="SXL59" s="124"/>
      <c r="SXT59" s="124"/>
      <c r="SYB59" s="124"/>
      <c r="SYJ59" s="124"/>
      <c r="SYR59" s="124"/>
      <c r="SYZ59" s="124"/>
      <c r="SZH59" s="124"/>
      <c r="SZP59" s="124"/>
      <c r="SZX59" s="124"/>
      <c r="TAF59" s="124"/>
      <c r="TAN59" s="124"/>
      <c r="TAV59" s="124"/>
      <c r="TBD59" s="124"/>
      <c r="TBL59" s="124"/>
      <c r="TBT59" s="124"/>
      <c r="TCB59" s="124"/>
      <c r="TCJ59" s="124"/>
      <c r="TCR59" s="124"/>
      <c r="TCZ59" s="124"/>
      <c r="TDH59" s="124"/>
      <c r="TDP59" s="124"/>
      <c r="TDX59" s="124"/>
      <c r="TEF59" s="124"/>
      <c r="TEN59" s="124"/>
      <c r="TEV59" s="124"/>
      <c r="TFD59" s="124"/>
      <c r="TFL59" s="124"/>
      <c r="TFT59" s="124"/>
      <c r="TGB59" s="124"/>
      <c r="TGJ59" s="124"/>
      <c r="TGR59" s="124"/>
      <c r="TGZ59" s="124"/>
      <c r="THH59" s="124"/>
      <c r="THP59" s="124"/>
      <c r="THX59" s="124"/>
      <c r="TIF59" s="124"/>
      <c r="TIN59" s="124"/>
      <c r="TIV59" s="124"/>
      <c r="TJD59" s="124"/>
      <c r="TJL59" s="124"/>
      <c r="TJT59" s="124"/>
      <c r="TKB59" s="124"/>
      <c r="TKJ59" s="124"/>
      <c r="TKR59" s="124"/>
      <c r="TKZ59" s="124"/>
      <c r="TLH59" s="124"/>
      <c r="TLP59" s="124"/>
      <c r="TLX59" s="124"/>
      <c r="TMF59" s="124"/>
      <c r="TMN59" s="124"/>
      <c r="TMV59" s="124"/>
      <c r="TND59" s="124"/>
      <c r="TNL59" s="124"/>
      <c r="TNT59" s="124"/>
      <c r="TOB59" s="124"/>
      <c r="TOJ59" s="124"/>
      <c r="TOR59" s="124"/>
      <c r="TOZ59" s="124"/>
      <c r="TPH59" s="124"/>
      <c r="TPP59" s="124"/>
      <c r="TPX59" s="124"/>
      <c r="TQF59" s="124"/>
      <c r="TQN59" s="124"/>
      <c r="TQV59" s="124"/>
      <c r="TRD59" s="124"/>
      <c r="TRL59" s="124"/>
      <c r="TRT59" s="124"/>
      <c r="TSB59" s="124"/>
      <c r="TSJ59" s="124"/>
      <c r="TSR59" s="124"/>
      <c r="TSZ59" s="124"/>
      <c r="TTH59" s="124"/>
      <c r="TTP59" s="124"/>
      <c r="TTX59" s="124"/>
      <c r="TUF59" s="124"/>
      <c r="TUN59" s="124"/>
      <c r="TUV59" s="124"/>
      <c r="TVD59" s="124"/>
      <c r="TVL59" s="124"/>
      <c r="TVT59" s="124"/>
      <c r="TWB59" s="124"/>
      <c r="TWJ59" s="124"/>
      <c r="TWR59" s="124"/>
      <c r="TWZ59" s="124"/>
      <c r="TXH59" s="124"/>
      <c r="TXP59" s="124"/>
      <c r="TXX59" s="124"/>
      <c r="TYF59" s="124"/>
      <c r="TYN59" s="124"/>
      <c r="TYV59" s="124"/>
      <c r="TZD59" s="124"/>
      <c r="TZL59" s="124"/>
      <c r="TZT59" s="124"/>
      <c r="UAB59" s="124"/>
      <c r="UAJ59" s="124"/>
      <c r="UAR59" s="124"/>
      <c r="UAZ59" s="124"/>
      <c r="UBH59" s="124"/>
      <c r="UBP59" s="124"/>
      <c r="UBX59" s="124"/>
      <c r="UCF59" s="124"/>
      <c r="UCN59" s="124"/>
      <c r="UCV59" s="124"/>
      <c r="UDD59" s="124"/>
      <c r="UDL59" s="124"/>
      <c r="UDT59" s="124"/>
      <c r="UEB59" s="124"/>
      <c r="UEJ59" s="124"/>
      <c r="UER59" s="124"/>
      <c r="UEZ59" s="124"/>
      <c r="UFH59" s="124"/>
      <c r="UFP59" s="124"/>
      <c r="UFX59" s="124"/>
      <c r="UGF59" s="124"/>
      <c r="UGN59" s="124"/>
      <c r="UGV59" s="124"/>
      <c r="UHD59" s="124"/>
      <c r="UHL59" s="124"/>
      <c r="UHT59" s="124"/>
      <c r="UIB59" s="124"/>
      <c r="UIJ59" s="124"/>
      <c r="UIR59" s="124"/>
      <c r="UIZ59" s="124"/>
      <c r="UJH59" s="124"/>
      <c r="UJP59" s="124"/>
      <c r="UJX59" s="124"/>
      <c r="UKF59" s="124"/>
      <c r="UKN59" s="124"/>
      <c r="UKV59" s="124"/>
      <c r="ULD59" s="124"/>
      <c r="ULL59" s="124"/>
      <c r="ULT59" s="124"/>
      <c r="UMB59" s="124"/>
      <c r="UMJ59" s="124"/>
      <c r="UMR59" s="124"/>
      <c r="UMZ59" s="124"/>
      <c r="UNH59" s="124"/>
      <c r="UNP59" s="124"/>
      <c r="UNX59" s="124"/>
      <c r="UOF59" s="124"/>
      <c r="UON59" s="124"/>
      <c r="UOV59" s="124"/>
      <c r="UPD59" s="124"/>
      <c r="UPL59" s="124"/>
      <c r="UPT59" s="124"/>
      <c r="UQB59" s="124"/>
      <c r="UQJ59" s="124"/>
      <c r="UQR59" s="124"/>
      <c r="UQZ59" s="124"/>
      <c r="URH59" s="124"/>
      <c r="URP59" s="124"/>
      <c r="URX59" s="124"/>
      <c r="USF59" s="124"/>
      <c r="USN59" s="124"/>
      <c r="USV59" s="124"/>
      <c r="UTD59" s="124"/>
      <c r="UTL59" s="124"/>
      <c r="UTT59" s="124"/>
      <c r="UUB59" s="124"/>
      <c r="UUJ59" s="124"/>
      <c r="UUR59" s="124"/>
      <c r="UUZ59" s="124"/>
      <c r="UVH59" s="124"/>
      <c r="UVP59" s="124"/>
      <c r="UVX59" s="124"/>
      <c r="UWF59" s="124"/>
      <c r="UWN59" s="124"/>
      <c r="UWV59" s="124"/>
      <c r="UXD59" s="124"/>
      <c r="UXL59" s="124"/>
      <c r="UXT59" s="124"/>
      <c r="UYB59" s="124"/>
      <c r="UYJ59" s="124"/>
      <c r="UYR59" s="124"/>
      <c r="UYZ59" s="124"/>
      <c r="UZH59" s="124"/>
      <c r="UZP59" s="124"/>
      <c r="UZX59" s="124"/>
      <c r="VAF59" s="124"/>
      <c r="VAN59" s="124"/>
      <c r="VAV59" s="124"/>
      <c r="VBD59" s="124"/>
      <c r="VBL59" s="124"/>
      <c r="VBT59" s="124"/>
      <c r="VCB59" s="124"/>
      <c r="VCJ59" s="124"/>
      <c r="VCR59" s="124"/>
      <c r="VCZ59" s="124"/>
      <c r="VDH59" s="124"/>
      <c r="VDP59" s="124"/>
      <c r="VDX59" s="124"/>
      <c r="VEF59" s="124"/>
      <c r="VEN59" s="124"/>
      <c r="VEV59" s="124"/>
      <c r="VFD59" s="124"/>
      <c r="VFL59" s="124"/>
      <c r="VFT59" s="124"/>
      <c r="VGB59" s="124"/>
      <c r="VGJ59" s="124"/>
      <c r="VGR59" s="124"/>
      <c r="VGZ59" s="124"/>
      <c r="VHH59" s="124"/>
      <c r="VHP59" s="124"/>
      <c r="VHX59" s="124"/>
      <c r="VIF59" s="124"/>
      <c r="VIN59" s="124"/>
      <c r="VIV59" s="124"/>
      <c r="VJD59" s="124"/>
      <c r="VJL59" s="124"/>
      <c r="VJT59" s="124"/>
      <c r="VKB59" s="124"/>
      <c r="VKJ59" s="124"/>
      <c r="VKR59" s="124"/>
      <c r="VKZ59" s="124"/>
      <c r="VLH59" s="124"/>
      <c r="VLP59" s="124"/>
      <c r="VLX59" s="124"/>
      <c r="VMF59" s="124"/>
      <c r="VMN59" s="124"/>
      <c r="VMV59" s="124"/>
      <c r="VND59" s="124"/>
      <c r="VNL59" s="124"/>
      <c r="VNT59" s="124"/>
      <c r="VOB59" s="124"/>
      <c r="VOJ59" s="124"/>
      <c r="VOR59" s="124"/>
      <c r="VOZ59" s="124"/>
      <c r="VPH59" s="124"/>
      <c r="VPP59" s="124"/>
      <c r="VPX59" s="124"/>
      <c r="VQF59" s="124"/>
      <c r="VQN59" s="124"/>
      <c r="VQV59" s="124"/>
      <c r="VRD59" s="124"/>
      <c r="VRL59" s="124"/>
      <c r="VRT59" s="124"/>
      <c r="VSB59" s="124"/>
      <c r="VSJ59" s="124"/>
      <c r="VSR59" s="124"/>
      <c r="VSZ59" s="124"/>
      <c r="VTH59" s="124"/>
      <c r="VTP59" s="124"/>
      <c r="VTX59" s="124"/>
      <c r="VUF59" s="124"/>
      <c r="VUN59" s="124"/>
      <c r="VUV59" s="124"/>
      <c r="VVD59" s="124"/>
      <c r="VVL59" s="124"/>
      <c r="VVT59" s="124"/>
      <c r="VWB59" s="124"/>
      <c r="VWJ59" s="124"/>
      <c r="VWR59" s="124"/>
      <c r="VWZ59" s="124"/>
      <c r="VXH59" s="124"/>
      <c r="VXP59" s="124"/>
      <c r="VXX59" s="124"/>
      <c r="VYF59" s="124"/>
      <c r="VYN59" s="124"/>
      <c r="VYV59" s="124"/>
      <c r="VZD59" s="124"/>
      <c r="VZL59" s="124"/>
      <c r="VZT59" s="124"/>
      <c r="WAB59" s="124"/>
      <c r="WAJ59" s="124"/>
      <c r="WAR59" s="124"/>
      <c r="WAZ59" s="124"/>
      <c r="WBH59" s="124"/>
      <c r="WBP59" s="124"/>
      <c r="WBX59" s="124"/>
      <c r="WCF59" s="124"/>
      <c r="WCN59" s="124"/>
      <c r="WCV59" s="124"/>
      <c r="WDD59" s="124"/>
      <c r="WDL59" s="124"/>
      <c r="WDT59" s="124"/>
      <c r="WEB59" s="124"/>
      <c r="WEJ59" s="124"/>
      <c r="WER59" s="124"/>
      <c r="WEZ59" s="124"/>
      <c r="WFH59" s="124"/>
      <c r="WFP59" s="124"/>
      <c r="WFX59" s="124"/>
      <c r="WGF59" s="124"/>
      <c r="WGN59" s="124"/>
      <c r="WGV59" s="124"/>
      <c r="WHD59" s="124"/>
      <c r="WHL59" s="124"/>
      <c r="WHT59" s="124"/>
      <c r="WIB59" s="124"/>
      <c r="WIJ59" s="124"/>
      <c r="WIR59" s="124"/>
      <c r="WIZ59" s="124"/>
      <c r="WJH59" s="124"/>
      <c r="WJP59" s="124"/>
      <c r="WJX59" s="124"/>
      <c r="WKF59" s="124"/>
      <c r="WKN59" s="124"/>
      <c r="WKV59" s="124"/>
      <c r="WLD59" s="124"/>
      <c r="WLL59" s="124"/>
      <c r="WLT59" s="124"/>
      <c r="WMB59" s="124"/>
      <c r="WMJ59" s="124"/>
      <c r="WMR59" s="124"/>
      <c r="WMZ59" s="124"/>
      <c r="WNH59" s="124"/>
      <c r="WNP59" s="124"/>
      <c r="WNX59" s="124"/>
      <c r="WOF59" s="124"/>
      <c r="WON59" s="124"/>
      <c r="WOV59" s="124"/>
      <c r="WPD59" s="124"/>
      <c r="WPL59" s="124"/>
      <c r="WPT59" s="124"/>
      <c r="WQB59" s="124"/>
      <c r="WQJ59" s="124"/>
      <c r="WQR59" s="124"/>
      <c r="WQZ59" s="124"/>
      <c r="WRH59" s="124"/>
      <c r="WRP59" s="124"/>
      <c r="WRX59" s="124"/>
      <c r="WSF59" s="124"/>
      <c r="WSN59" s="124"/>
      <c r="WSV59" s="124"/>
      <c r="WTD59" s="124"/>
      <c r="WTL59" s="124"/>
      <c r="WTT59" s="124"/>
      <c r="WUB59" s="124"/>
      <c r="WUJ59" s="124"/>
      <c r="WUR59" s="124"/>
      <c r="WUZ59" s="124"/>
      <c r="WVH59" s="124"/>
      <c r="WVP59" s="124"/>
      <c r="WVX59" s="124"/>
      <c r="WWF59" s="124"/>
      <c r="WWN59" s="124"/>
      <c r="WWV59" s="124"/>
      <c r="WXD59" s="124"/>
      <c r="WXL59" s="124"/>
      <c r="WXT59" s="124"/>
      <c r="WYB59" s="124"/>
      <c r="WYJ59" s="124"/>
      <c r="WYR59" s="124"/>
      <c r="WYZ59" s="124"/>
      <c r="WZH59" s="124"/>
      <c r="WZP59" s="124"/>
      <c r="WZX59" s="124"/>
      <c r="XAF59" s="124"/>
      <c r="XAN59" s="124"/>
      <c r="XAV59" s="124"/>
      <c r="XBD59" s="124"/>
      <c r="XBL59" s="124"/>
      <c r="XBT59" s="124"/>
      <c r="XCB59" s="124"/>
      <c r="XCJ59" s="124"/>
      <c r="XCR59" s="124"/>
      <c r="XCZ59" s="124"/>
      <c r="XDH59" s="124"/>
      <c r="XDP59" s="124"/>
      <c r="XDX59" s="124"/>
      <c r="XEF59" s="124"/>
      <c r="XEN59" s="124"/>
      <c r="XEV59" s="124"/>
    </row>
    <row r="60" spans="1:1024 1032:2048 2056:3072 3080:4096 4104:5120 5128:6144 6152:7168 7176:8192 8200:9216 9224:10240 10248:11264 11272:12288 12296:13312 13320:14336 14344:15360 15368:16376" s="127" customFormat="1" ht="15.5" x14ac:dyDescent="0.35">
      <c r="A60" s="124"/>
      <c r="B60" s="125" t="s">
        <v>43</v>
      </c>
      <c r="C60" s="126"/>
      <c r="D60" s="126"/>
      <c r="E60" s="126"/>
      <c r="F60" s="126"/>
      <c r="G60" s="126"/>
      <c r="H60" s="124"/>
      <c r="I60" s="126"/>
      <c r="J60" s="126"/>
      <c r="K60" s="126"/>
      <c r="L60" s="126"/>
      <c r="M60" s="126"/>
      <c r="N60" s="126"/>
      <c r="O60" s="126"/>
      <c r="P60" s="124"/>
      <c r="X60" s="124"/>
      <c r="AF60" s="124"/>
      <c r="AN60" s="124"/>
      <c r="AV60" s="124"/>
      <c r="BD60" s="124"/>
      <c r="BL60" s="124"/>
      <c r="BT60" s="124"/>
      <c r="CB60" s="124"/>
      <c r="CJ60" s="124"/>
      <c r="CR60" s="124"/>
      <c r="CZ60" s="124"/>
      <c r="DH60" s="124"/>
      <c r="DP60" s="124"/>
      <c r="DX60" s="124"/>
      <c r="EF60" s="124"/>
      <c r="EN60" s="124"/>
      <c r="EV60" s="124"/>
      <c r="FD60" s="124"/>
      <c r="FL60" s="124"/>
      <c r="FT60" s="124"/>
      <c r="GB60" s="124"/>
      <c r="GJ60" s="124"/>
      <c r="GR60" s="124"/>
      <c r="GZ60" s="124"/>
      <c r="HH60" s="124"/>
      <c r="HP60" s="124"/>
      <c r="HX60" s="124"/>
      <c r="IF60" s="124"/>
      <c r="IN60" s="124"/>
      <c r="IV60" s="124"/>
      <c r="JD60" s="124"/>
      <c r="JL60" s="124"/>
      <c r="JT60" s="124"/>
      <c r="KB60" s="124"/>
      <c r="KJ60" s="124"/>
      <c r="KR60" s="124"/>
      <c r="KZ60" s="124"/>
      <c r="LH60" s="124"/>
      <c r="LP60" s="124"/>
      <c r="LX60" s="124"/>
      <c r="MF60" s="124"/>
      <c r="MN60" s="124"/>
      <c r="MV60" s="124"/>
      <c r="ND60" s="124"/>
      <c r="NL60" s="124"/>
      <c r="NT60" s="124"/>
      <c r="OB60" s="124"/>
      <c r="OJ60" s="124"/>
      <c r="OR60" s="124"/>
      <c r="OZ60" s="124"/>
      <c r="PH60" s="124"/>
      <c r="PP60" s="124"/>
      <c r="PX60" s="124"/>
      <c r="QF60" s="124"/>
      <c r="QN60" s="124"/>
      <c r="QV60" s="124"/>
      <c r="RD60" s="124"/>
      <c r="RL60" s="124"/>
      <c r="RT60" s="124"/>
      <c r="SB60" s="124"/>
      <c r="SJ60" s="124"/>
      <c r="SR60" s="124"/>
      <c r="SZ60" s="124"/>
      <c r="TH60" s="124"/>
      <c r="TP60" s="124"/>
      <c r="TX60" s="124"/>
      <c r="UF60" s="124"/>
      <c r="UN60" s="124"/>
      <c r="UV60" s="124"/>
      <c r="VD60" s="124"/>
      <c r="VL60" s="124"/>
      <c r="VT60" s="124"/>
      <c r="WB60" s="124"/>
      <c r="WJ60" s="124"/>
      <c r="WR60" s="124"/>
      <c r="WZ60" s="124"/>
      <c r="XH60" s="124"/>
      <c r="XP60" s="124"/>
      <c r="XX60" s="124"/>
      <c r="YF60" s="124"/>
      <c r="YN60" s="124"/>
      <c r="YV60" s="124"/>
      <c r="ZD60" s="124"/>
      <c r="ZL60" s="124"/>
      <c r="ZT60" s="124"/>
      <c r="AAB60" s="124"/>
      <c r="AAJ60" s="124"/>
      <c r="AAR60" s="124"/>
      <c r="AAZ60" s="124"/>
      <c r="ABH60" s="124"/>
      <c r="ABP60" s="124"/>
      <c r="ABX60" s="124"/>
      <c r="ACF60" s="124"/>
      <c r="ACN60" s="124"/>
      <c r="ACV60" s="124"/>
      <c r="ADD60" s="124"/>
      <c r="ADL60" s="124"/>
      <c r="ADT60" s="124"/>
      <c r="AEB60" s="124"/>
      <c r="AEJ60" s="124"/>
      <c r="AER60" s="124"/>
      <c r="AEZ60" s="124"/>
      <c r="AFH60" s="124"/>
      <c r="AFP60" s="124"/>
      <c r="AFX60" s="124"/>
      <c r="AGF60" s="124"/>
      <c r="AGN60" s="124"/>
      <c r="AGV60" s="124"/>
      <c r="AHD60" s="124"/>
      <c r="AHL60" s="124"/>
      <c r="AHT60" s="124"/>
      <c r="AIB60" s="124"/>
      <c r="AIJ60" s="124"/>
      <c r="AIR60" s="124"/>
      <c r="AIZ60" s="124"/>
      <c r="AJH60" s="124"/>
      <c r="AJP60" s="124"/>
      <c r="AJX60" s="124"/>
      <c r="AKF60" s="124"/>
      <c r="AKN60" s="124"/>
      <c r="AKV60" s="124"/>
      <c r="ALD60" s="124"/>
      <c r="ALL60" s="124"/>
      <c r="ALT60" s="124"/>
      <c r="AMB60" s="124"/>
      <c r="AMJ60" s="124"/>
      <c r="AMR60" s="124"/>
      <c r="AMZ60" s="124"/>
      <c r="ANH60" s="124"/>
      <c r="ANP60" s="124"/>
      <c r="ANX60" s="124"/>
      <c r="AOF60" s="124"/>
      <c r="AON60" s="124"/>
      <c r="AOV60" s="124"/>
      <c r="APD60" s="124"/>
      <c r="APL60" s="124"/>
      <c r="APT60" s="124"/>
      <c r="AQB60" s="124"/>
      <c r="AQJ60" s="124"/>
      <c r="AQR60" s="124"/>
      <c r="AQZ60" s="124"/>
      <c r="ARH60" s="124"/>
      <c r="ARP60" s="124"/>
      <c r="ARX60" s="124"/>
      <c r="ASF60" s="124"/>
      <c r="ASN60" s="124"/>
      <c r="ASV60" s="124"/>
      <c r="ATD60" s="124"/>
      <c r="ATL60" s="124"/>
      <c r="ATT60" s="124"/>
      <c r="AUB60" s="124"/>
      <c r="AUJ60" s="124"/>
      <c r="AUR60" s="124"/>
      <c r="AUZ60" s="124"/>
      <c r="AVH60" s="124"/>
      <c r="AVP60" s="124"/>
      <c r="AVX60" s="124"/>
      <c r="AWF60" s="124"/>
      <c r="AWN60" s="124"/>
      <c r="AWV60" s="124"/>
      <c r="AXD60" s="124"/>
      <c r="AXL60" s="124"/>
      <c r="AXT60" s="124"/>
      <c r="AYB60" s="124"/>
      <c r="AYJ60" s="124"/>
      <c r="AYR60" s="124"/>
      <c r="AYZ60" s="124"/>
      <c r="AZH60" s="124"/>
      <c r="AZP60" s="124"/>
      <c r="AZX60" s="124"/>
      <c r="BAF60" s="124"/>
      <c r="BAN60" s="124"/>
      <c r="BAV60" s="124"/>
      <c r="BBD60" s="124"/>
      <c r="BBL60" s="124"/>
      <c r="BBT60" s="124"/>
      <c r="BCB60" s="124"/>
      <c r="BCJ60" s="124"/>
      <c r="BCR60" s="124"/>
      <c r="BCZ60" s="124"/>
      <c r="BDH60" s="124"/>
      <c r="BDP60" s="124"/>
      <c r="BDX60" s="124"/>
      <c r="BEF60" s="124"/>
      <c r="BEN60" s="124"/>
      <c r="BEV60" s="124"/>
      <c r="BFD60" s="124"/>
      <c r="BFL60" s="124"/>
      <c r="BFT60" s="124"/>
      <c r="BGB60" s="124"/>
      <c r="BGJ60" s="124"/>
      <c r="BGR60" s="124"/>
      <c r="BGZ60" s="124"/>
      <c r="BHH60" s="124"/>
      <c r="BHP60" s="124"/>
      <c r="BHX60" s="124"/>
      <c r="BIF60" s="124"/>
      <c r="BIN60" s="124"/>
      <c r="BIV60" s="124"/>
      <c r="BJD60" s="124"/>
      <c r="BJL60" s="124"/>
      <c r="BJT60" s="124"/>
      <c r="BKB60" s="124"/>
      <c r="BKJ60" s="124"/>
      <c r="BKR60" s="124"/>
      <c r="BKZ60" s="124"/>
      <c r="BLH60" s="124"/>
      <c r="BLP60" s="124"/>
      <c r="BLX60" s="124"/>
      <c r="BMF60" s="124"/>
      <c r="BMN60" s="124"/>
      <c r="BMV60" s="124"/>
      <c r="BND60" s="124"/>
      <c r="BNL60" s="124"/>
      <c r="BNT60" s="124"/>
      <c r="BOB60" s="124"/>
      <c r="BOJ60" s="124"/>
      <c r="BOR60" s="124"/>
      <c r="BOZ60" s="124"/>
      <c r="BPH60" s="124"/>
      <c r="BPP60" s="124"/>
      <c r="BPX60" s="124"/>
      <c r="BQF60" s="124"/>
      <c r="BQN60" s="124"/>
      <c r="BQV60" s="124"/>
      <c r="BRD60" s="124"/>
      <c r="BRL60" s="124"/>
      <c r="BRT60" s="124"/>
      <c r="BSB60" s="124"/>
      <c r="BSJ60" s="124"/>
      <c r="BSR60" s="124"/>
      <c r="BSZ60" s="124"/>
      <c r="BTH60" s="124"/>
      <c r="BTP60" s="124"/>
      <c r="BTX60" s="124"/>
      <c r="BUF60" s="124"/>
      <c r="BUN60" s="124"/>
      <c r="BUV60" s="124"/>
      <c r="BVD60" s="124"/>
      <c r="BVL60" s="124"/>
      <c r="BVT60" s="124"/>
      <c r="BWB60" s="124"/>
      <c r="BWJ60" s="124"/>
      <c r="BWR60" s="124"/>
      <c r="BWZ60" s="124"/>
      <c r="BXH60" s="124"/>
      <c r="BXP60" s="124"/>
      <c r="BXX60" s="124"/>
      <c r="BYF60" s="124"/>
      <c r="BYN60" s="124"/>
      <c r="BYV60" s="124"/>
      <c r="BZD60" s="124"/>
      <c r="BZL60" s="124"/>
      <c r="BZT60" s="124"/>
      <c r="CAB60" s="124"/>
      <c r="CAJ60" s="124"/>
      <c r="CAR60" s="124"/>
      <c r="CAZ60" s="124"/>
      <c r="CBH60" s="124"/>
      <c r="CBP60" s="124"/>
      <c r="CBX60" s="124"/>
      <c r="CCF60" s="124"/>
      <c r="CCN60" s="124"/>
      <c r="CCV60" s="124"/>
      <c r="CDD60" s="124"/>
      <c r="CDL60" s="124"/>
      <c r="CDT60" s="124"/>
      <c r="CEB60" s="124"/>
      <c r="CEJ60" s="124"/>
      <c r="CER60" s="124"/>
      <c r="CEZ60" s="124"/>
      <c r="CFH60" s="124"/>
      <c r="CFP60" s="124"/>
      <c r="CFX60" s="124"/>
      <c r="CGF60" s="124"/>
      <c r="CGN60" s="124"/>
      <c r="CGV60" s="124"/>
      <c r="CHD60" s="124"/>
      <c r="CHL60" s="124"/>
      <c r="CHT60" s="124"/>
      <c r="CIB60" s="124"/>
      <c r="CIJ60" s="124"/>
      <c r="CIR60" s="124"/>
      <c r="CIZ60" s="124"/>
      <c r="CJH60" s="124"/>
      <c r="CJP60" s="124"/>
      <c r="CJX60" s="124"/>
      <c r="CKF60" s="124"/>
      <c r="CKN60" s="124"/>
      <c r="CKV60" s="124"/>
      <c r="CLD60" s="124"/>
      <c r="CLL60" s="124"/>
      <c r="CLT60" s="124"/>
      <c r="CMB60" s="124"/>
      <c r="CMJ60" s="124"/>
      <c r="CMR60" s="124"/>
      <c r="CMZ60" s="124"/>
      <c r="CNH60" s="124"/>
      <c r="CNP60" s="124"/>
      <c r="CNX60" s="124"/>
      <c r="COF60" s="124"/>
      <c r="CON60" s="124"/>
      <c r="COV60" s="124"/>
      <c r="CPD60" s="124"/>
      <c r="CPL60" s="124"/>
      <c r="CPT60" s="124"/>
      <c r="CQB60" s="124"/>
      <c r="CQJ60" s="124"/>
      <c r="CQR60" s="124"/>
      <c r="CQZ60" s="124"/>
      <c r="CRH60" s="124"/>
      <c r="CRP60" s="124"/>
      <c r="CRX60" s="124"/>
      <c r="CSF60" s="124"/>
      <c r="CSN60" s="124"/>
      <c r="CSV60" s="124"/>
      <c r="CTD60" s="124"/>
      <c r="CTL60" s="124"/>
      <c r="CTT60" s="124"/>
      <c r="CUB60" s="124"/>
      <c r="CUJ60" s="124"/>
      <c r="CUR60" s="124"/>
      <c r="CUZ60" s="124"/>
      <c r="CVH60" s="124"/>
      <c r="CVP60" s="124"/>
      <c r="CVX60" s="124"/>
      <c r="CWF60" s="124"/>
      <c r="CWN60" s="124"/>
      <c r="CWV60" s="124"/>
      <c r="CXD60" s="124"/>
      <c r="CXL60" s="124"/>
      <c r="CXT60" s="124"/>
      <c r="CYB60" s="124"/>
      <c r="CYJ60" s="124"/>
      <c r="CYR60" s="124"/>
      <c r="CYZ60" s="124"/>
      <c r="CZH60" s="124"/>
      <c r="CZP60" s="124"/>
      <c r="CZX60" s="124"/>
      <c r="DAF60" s="124"/>
      <c r="DAN60" s="124"/>
      <c r="DAV60" s="124"/>
      <c r="DBD60" s="124"/>
      <c r="DBL60" s="124"/>
      <c r="DBT60" s="124"/>
      <c r="DCB60" s="124"/>
      <c r="DCJ60" s="124"/>
      <c r="DCR60" s="124"/>
      <c r="DCZ60" s="124"/>
      <c r="DDH60" s="124"/>
      <c r="DDP60" s="124"/>
      <c r="DDX60" s="124"/>
      <c r="DEF60" s="124"/>
      <c r="DEN60" s="124"/>
      <c r="DEV60" s="124"/>
      <c r="DFD60" s="124"/>
      <c r="DFL60" s="124"/>
      <c r="DFT60" s="124"/>
      <c r="DGB60" s="124"/>
      <c r="DGJ60" s="124"/>
      <c r="DGR60" s="124"/>
      <c r="DGZ60" s="124"/>
      <c r="DHH60" s="124"/>
      <c r="DHP60" s="124"/>
      <c r="DHX60" s="124"/>
      <c r="DIF60" s="124"/>
      <c r="DIN60" s="124"/>
      <c r="DIV60" s="124"/>
      <c r="DJD60" s="124"/>
      <c r="DJL60" s="124"/>
      <c r="DJT60" s="124"/>
      <c r="DKB60" s="124"/>
      <c r="DKJ60" s="124"/>
      <c r="DKR60" s="124"/>
      <c r="DKZ60" s="124"/>
      <c r="DLH60" s="124"/>
      <c r="DLP60" s="124"/>
      <c r="DLX60" s="124"/>
      <c r="DMF60" s="124"/>
      <c r="DMN60" s="124"/>
      <c r="DMV60" s="124"/>
      <c r="DND60" s="124"/>
      <c r="DNL60" s="124"/>
      <c r="DNT60" s="124"/>
      <c r="DOB60" s="124"/>
      <c r="DOJ60" s="124"/>
      <c r="DOR60" s="124"/>
      <c r="DOZ60" s="124"/>
      <c r="DPH60" s="124"/>
      <c r="DPP60" s="124"/>
      <c r="DPX60" s="124"/>
      <c r="DQF60" s="124"/>
      <c r="DQN60" s="124"/>
      <c r="DQV60" s="124"/>
      <c r="DRD60" s="124"/>
      <c r="DRL60" s="124"/>
      <c r="DRT60" s="124"/>
      <c r="DSB60" s="124"/>
      <c r="DSJ60" s="124"/>
      <c r="DSR60" s="124"/>
      <c r="DSZ60" s="124"/>
      <c r="DTH60" s="124"/>
      <c r="DTP60" s="124"/>
      <c r="DTX60" s="124"/>
      <c r="DUF60" s="124"/>
      <c r="DUN60" s="124"/>
      <c r="DUV60" s="124"/>
      <c r="DVD60" s="124"/>
      <c r="DVL60" s="124"/>
      <c r="DVT60" s="124"/>
      <c r="DWB60" s="124"/>
      <c r="DWJ60" s="124"/>
      <c r="DWR60" s="124"/>
      <c r="DWZ60" s="124"/>
      <c r="DXH60" s="124"/>
      <c r="DXP60" s="124"/>
      <c r="DXX60" s="124"/>
      <c r="DYF60" s="124"/>
      <c r="DYN60" s="124"/>
      <c r="DYV60" s="124"/>
      <c r="DZD60" s="124"/>
      <c r="DZL60" s="124"/>
      <c r="DZT60" s="124"/>
      <c r="EAB60" s="124"/>
      <c r="EAJ60" s="124"/>
      <c r="EAR60" s="124"/>
      <c r="EAZ60" s="124"/>
      <c r="EBH60" s="124"/>
      <c r="EBP60" s="124"/>
      <c r="EBX60" s="124"/>
      <c r="ECF60" s="124"/>
      <c r="ECN60" s="124"/>
      <c r="ECV60" s="124"/>
      <c r="EDD60" s="124"/>
      <c r="EDL60" s="124"/>
      <c r="EDT60" s="124"/>
      <c r="EEB60" s="124"/>
      <c r="EEJ60" s="124"/>
      <c r="EER60" s="124"/>
      <c r="EEZ60" s="124"/>
      <c r="EFH60" s="124"/>
      <c r="EFP60" s="124"/>
      <c r="EFX60" s="124"/>
      <c r="EGF60" s="124"/>
      <c r="EGN60" s="124"/>
      <c r="EGV60" s="124"/>
      <c r="EHD60" s="124"/>
      <c r="EHL60" s="124"/>
      <c r="EHT60" s="124"/>
      <c r="EIB60" s="124"/>
      <c r="EIJ60" s="124"/>
      <c r="EIR60" s="124"/>
      <c r="EIZ60" s="124"/>
      <c r="EJH60" s="124"/>
      <c r="EJP60" s="124"/>
      <c r="EJX60" s="124"/>
      <c r="EKF60" s="124"/>
      <c r="EKN60" s="124"/>
      <c r="EKV60" s="124"/>
      <c r="ELD60" s="124"/>
      <c r="ELL60" s="124"/>
      <c r="ELT60" s="124"/>
      <c r="EMB60" s="124"/>
      <c r="EMJ60" s="124"/>
      <c r="EMR60" s="124"/>
      <c r="EMZ60" s="124"/>
      <c r="ENH60" s="124"/>
      <c r="ENP60" s="124"/>
      <c r="ENX60" s="124"/>
      <c r="EOF60" s="124"/>
      <c r="EON60" s="124"/>
      <c r="EOV60" s="124"/>
      <c r="EPD60" s="124"/>
      <c r="EPL60" s="124"/>
      <c r="EPT60" s="124"/>
      <c r="EQB60" s="124"/>
      <c r="EQJ60" s="124"/>
      <c r="EQR60" s="124"/>
      <c r="EQZ60" s="124"/>
      <c r="ERH60" s="124"/>
      <c r="ERP60" s="124"/>
      <c r="ERX60" s="124"/>
      <c r="ESF60" s="124"/>
      <c r="ESN60" s="124"/>
      <c r="ESV60" s="124"/>
      <c r="ETD60" s="124"/>
      <c r="ETL60" s="124"/>
      <c r="ETT60" s="124"/>
      <c r="EUB60" s="124"/>
      <c r="EUJ60" s="124"/>
      <c r="EUR60" s="124"/>
      <c r="EUZ60" s="124"/>
      <c r="EVH60" s="124"/>
      <c r="EVP60" s="124"/>
      <c r="EVX60" s="124"/>
      <c r="EWF60" s="124"/>
      <c r="EWN60" s="124"/>
      <c r="EWV60" s="124"/>
      <c r="EXD60" s="124"/>
      <c r="EXL60" s="124"/>
      <c r="EXT60" s="124"/>
      <c r="EYB60" s="124"/>
      <c r="EYJ60" s="124"/>
      <c r="EYR60" s="124"/>
      <c r="EYZ60" s="124"/>
      <c r="EZH60" s="124"/>
      <c r="EZP60" s="124"/>
      <c r="EZX60" s="124"/>
      <c r="FAF60" s="124"/>
      <c r="FAN60" s="124"/>
      <c r="FAV60" s="124"/>
      <c r="FBD60" s="124"/>
      <c r="FBL60" s="124"/>
      <c r="FBT60" s="124"/>
      <c r="FCB60" s="124"/>
      <c r="FCJ60" s="124"/>
      <c r="FCR60" s="124"/>
      <c r="FCZ60" s="124"/>
      <c r="FDH60" s="124"/>
      <c r="FDP60" s="124"/>
      <c r="FDX60" s="124"/>
      <c r="FEF60" s="124"/>
      <c r="FEN60" s="124"/>
      <c r="FEV60" s="124"/>
      <c r="FFD60" s="124"/>
      <c r="FFL60" s="124"/>
      <c r="FFT60" s="124"/>
      <c r="FGB60" s="124"/>
      <c r="FGJ60" s="124"/>
      <c r="FGR60" s="124"/>
      <c r="FGZ60" s="124"/>
      <c r="FHH60" s="124"/>
      <c r="FHP60" s="124"/>
      <c r="FHX60" s="124"/>
      <c r="FIF60" s="124"/>
      <c r="FIN60" s="124"/>
      <c r="FIV60" s="124"/>
      <c r="FJD60" s="124"/>
      <c r="FJL60" s="124"/>
      <c r="FJT60" s="124"/>
      <c r="FKB60" s="124"/>
      <c r="FKJ60" s="124"/>
      <c r="FKR60" s="124"/>
      <c r="FKZ60" s="124"/>
      <c r="FLH60" s="124"/>
      <c r="FLP60" s="124"/>
      <c r="FLX60" s="124"/>
      <c r="FMF60" s="124"/>
      <c r="FMN60" s="124"/>
      <c r="FMV60" s="124"/>
      <c r="FND60" s="124"/>
      <c r="FNL60" s="124"/>
      <c r="FNT60" s="124"/>
      <c r="FOB60" s="124"/>
      <c r="FOJ60" s="124"/>
      <c r="FOR60" s="124"/>
      <c r="FOZ60" s="124"/>
      <c r="FPH60" s="124"/>
      <c r="FPP60" s="124"/>
      <c r="FPX60" s="124"/>
      <c r="FQF60" s="124"/>
      <c r="FQN60" s="124"/>
      <c r="FQV60" s="124"/>
      <c r="FRD60" s="124"/>
      <c r="FRL60" s="124"/>
      <c r="FRT60" s="124"/>
      <c r="FSB60" s="124"/>
      <c r="FSJ60" s="124"/>
      <c r="FSR60" s="124"/>
      <c r="FSZ60" s="124"/>
      <c r="FTH60" s="124"/>
      <c r="FTP60" s="124"/>
      <c r="FTX60" s="124"/>
      <c r="FUF60" s="124"/>
      <c r="FUN60" s="124"/>
      <c r="FUV60" s="124"/>
      <c r="FVD60" s="124"/>
      <c r="FVL60" s="124"/>
      <c r="FVT60" s="124"/>
      <c r="FWB60" s="124"/>
      <c r="FWJ60" s="124"/>
      <c r="FWR60" s="124"/>
      <c r="FWZ60" s="124"/>
      <c r="FXH60" s="124"/>
      <c r="FXP60" s="124"/>
      <c r="FXX60" s="124"/>
      <c r="FYF60" s="124"/>
      <c r="FYN60" s="124"/>
      <c r="FYV60" s="124"/>
      <c r="FZD60" s="124"/>
      <c r="FZL60" s="124"/>
      <c r="FZT60" s="124"/>
      <c r="GAB60" s="124"/>
      <c r="GAJ60" s="124"/>
      <c r="GAR60" s="124"/>
      <c r="GAZ60" s="124"/>
      <c r="GBH60" s="124"/>
      <c r="GBP60" s="124"/>
      <c r="GBX60" s="124"/>
      <c r="GCF60" s="124"/>
      <c r="GCN60" s="124"/>
      <c r="GCV60" s="124"/>
      <c r="GDD60" s="124"/>
      <c r="GDL60" s="124"/>
      <c r="GDT60" s="124"/>
      <c r="GEB60" s="124"/>
      <c r="GEJ60" s="124"/>
      <c r="GER60" s="124"/>
      <c r="GEZ60" s="124"/>
      <c r="GFH60" s="124"/>
      <c r="GFP60" s="124"/>
      <c r="GFX60" s="124"/>
      <c r="GGF60" s="124"/>
      <c r="GGN60" s="124"/>
      <c r="GGV60" s="124"/>
      <c r="GHD60" s="124"/>
      <c r="GHL60" s="124"/>
      <c r="GHT60" s="124"/>
      <c r="GIB60" s="124"/>
      <c r="GIJ60" s="124"/>
      <c r="GIR60" s="124"/>
      <c r="GIZ60" s="124"/>
      <c r="GJH60" s="124"/>
      <c r="GJP60" s="124"/>
      <c r="GJX60" s="124"/>
      <c r="GKF60" s="124"/>
      <c r="GKN60" s="124"/>
      <c r="GKV60" s="124"/>
      <c r="GLD60" s="124"/>
      <c r="GLL60" s="124"/>
      <c r="GLT60" s="124"/>
      <c r="GMB60" s="124"/>
      <c r="GMJ60" s="124"/>
      <c r="GMR60" s="124"/>
      <c r="GMZ60" s="124"/>
      <c r="GNH60" s="124"/>
      <c r="GNP60" s="124"/>
      <c r="GNX60" s="124"/>
      <c r="GOF60" s="124"/>
      <c r="GON60" s="124"/>
      <c r="GOV60" s="124"/>
      <c r="GPD60" s="124"/>
      <c r="GPL60" s="124"/>
      <c r="GPT60" s="124"/>
      <c r="GQB60" s="124"/>
      <c r="GQJ60" s="124"/>
      <c r="GQR60" s="124"/>
      <c r="GQZ60" s="124"/>
      <c r="GRH60" s="124"/>
      <c r="GRP60" s="124"/>
      <c r="GRX60" s="124"/>
      <c r="GSF60" s="124"/>
      <c r="GSN60" s="124"/>
      <c r="GSV60" s="124"/>
      <c r="GTD60" s="124"/>
      <c r="GTL60" s="124"/>
      <c r="GTT60" s="124"/>
      <c r="GUB60" s="124"/>
      <c r="GUJ60" s="124"/>
      <c r="GUR60" s="124"/>
      <c r="GUZ60" s="124"/>
      <c r="GVH60" s="124"/>
      <c r="GVP60" s="124"/>
      <c r="GVX60" s="124"/>
      <c r="GWF60" s="124"/>
      <c r="GWN60" s="124"/>
      <c r="GWV60" s="124"/>
      <c r="GXD60" s="124"/>
      <c r="GXL60" s="124"/>
      <c r="GXT60" s="124"/>
      <c r="GYB60" s="124"/>
      <c r="GYJ60" s="124"/>
      <c r="GYR60" s="124"/>
      <c r="GYZ60" s="124"/>
      <c r="GZH60" s="124"/>
      <c r="GZP60" s="124"/>
      <c r="GZX60" s="124"/>
      <c r="HAF60" s="124"/>
      <c r="HAN60" s="124"/>
      <c r="HAV60" s="124"/>
      <c r="HBD60" s="124"/>
      <c r="HBL60" s="124"/>
      <c r="HBT60" s="124"/>
      <c r="HCB60" s="124"/>
      <c r="HCJ60" s="124"/>
      <c r="HCR60" s="124"/>
      <c r="HCZ60" s="124"/>
      <c r="HDH60" s="124"/>
      <c r="HDP60" s="124"/>
      <c r="HDX60" s="124"/>
      <c r="HEF60" s="124"/>
      <c r="HEN60" s="124"/>
      <c r="HEV60" s="124"/>
      <c r="HFD60" s="124"/>
      <c r="HFL60" s="124"/>
      <c r="HFT60" s="124"/>
      <c r="HGB60" s="124"/>
      <c r="HGJ60" s="124"/>
      <c r="HGR60" s="124"/>
      <c r="HGZ60" s="124"/>
      <c r="HHH60" s="124"/>
      <c r="HHP60" s="124"/>
      <c r="HHX60" s="124"/>
      <c r="HIF60" s="124"/>
      <c r="HIN60" s="124"/>
      <c r="HIV60" s="124"/>
      <c r="HJD60" s="124"/>
      <c r="HJL60" s="124"/>
      <c r="HJT60" s="124"/>
      <c r="HKB60" s="124"/>
      <c r="HKJ60" s="124"/>
      <c r="HKR60" s="124"/>
      <c r="HKZ60" s="124"/>
      <c r="HLH60" s="124"/>
      <c r="HLP60" s="124"/>
      <c r="HLX60" s="124"/>
      <c r="HMF60" s="124"/>
      <c r="HMN60" s="124"/>
      <c r="HMV60" s="124"/>
      <c r="HND60" s="124"/>
      <c r="HNL60" s="124"/>
      <c r="HNT60" s="124"/>
      <c r="HOB60" s="124"/>
      <c r="HOJ60" s="124"/>
      <c r="HOR60" s="124"/>
      <c r="HOZ60" s="124"/>
      <c r="HPH60" s="124"/>
      <c r="HPP60" s="124"/>
      <c r="HPX60" s="124"/>
      <c r="HQF60" s="124"/>
      <c r="HQN60" s="124"/>
      <c r="HQV60" s="124"/>
      <c r="HRD60" s="124"/>
      <c r="HRL60" s="124"/>
      <c r="HRT60" s="124"/>
      <c r="HSB60" s="124"/>
      <c r="HSJ60" s="124"/>
      <c r="HSR60" s="124"/>
      <c r="HSZ60" s="124"/>
      <c r="HTH60" s="124"/>
      <c r="HTP60" s="124"/>
      <c r="HTX60" s="124"/>
      <c r="HUF60" s="124"/>
      <c r="HUN60" s="124"/>
      <c r="HUV60" s="124"/>
      <c r="HVD60" s="124"/>
      <c r="HVL60" s="124"/>
      <c r="HVT60" s="124"/>
      <c r="HWB60" s="124"/>
      <c r="HWJ60" s="124"/>
      <c r="HWR60" s="124"/>
      <c r="HWZ60" s="124"/>
      <c r="HXH60" s="124"/>
      <c r="HXP60" s="124"/>
      <c r="HXX60" s="124"/>
      <c r="HYF60" s="124"/>
      <c r="HYN60" s="124"/>
      <c r="HYV60" s="124"/>
      <c r="HZD60" s="124"/>
      <c r="HZL60" s="124"/>
      <c r="HZT60" s="124"/>
      <c r="IAB60" s="124"/>
      <c r="IAJ60" s="124"/>
      <c r="IAR60" s="124"/>
      <c r="IAZ60" s="124"/>
      <c r="IBH60" s="124"/>
      <c r="IBP60" s="124"/>
      <c r="IBX60" s="124"/>
      <c r="ICF60" s="124"/>
      <c r="ICN60" s="124"/>
      <c r="ICV60" s="124"/>
      <c r="IDD60" s="124"/>
      <c r="IDL60" s="124"/>
      <c r="IDT60" s="124"/>
      <c r="IEB60" s="124"/>
      <c r="IEJ60" s="124"/>
      <c r="IER60" s="124"/>
      <c r="IEZ60" s="124"/>
      <c r="IFH60" s="124"/>
      <c r="IFP60" s="124"/>
      <c r="IFX60" s="124"/>
      <c r="IGF60" s="124"/>
      <c r="IGN60" s="124"/>
      <c r="IGV60" s="124"/>
      <c r="IHD60" s="124"/>
      <c r="IHL60" s="124"/>
      <c r="IHT60" s="124"/>
      <c r="IIB60" s="124"/>
      <c r="IIJ60" s="124"/>
      <c r="IIR60" s="124"/>
      <c r="IIZ60" s="124"/>
      <c r="IJH60" s="124"/>
      <c r="IJP60" s="124"/>
      <c r="IJX60" s="124"/>
      <c r="IKF60" s="124"/>
      <c r="IKN60" s="124"/>
      <c r="IKV60" s="124"/>
      <c r="ILD60" s="124"/>
      <c r="ILL60" s="124"/>
      <c r="ILT60" s="124"/>
      <c r="IMB60" s="124"/>
      <c r="IMJ60" s="124"/>
      <c r="IMR60" s="124"/>
      <c r="IMZ60" s="124"/>
      <c r="INH60" s="124"/>
      <c r="INP60" s="124"/>
      <c r="INX60" s="124"/>
      <c r="IOF60" s="124"/>
      <c r="ION60" s="124"/>
      <c r="IOV60" s="124"/>
      <c r="IPD60" s="124"/>
      <c r="IPL60" s="124"/>
      <c r="IPT60" s="124"/>
      <c r="IQB60" s="124"/>
      <c r="IQJ60" s="124"/>
      <c r="IQR60" s="124"/>
      <c r="IQZ60" s="124"/>
      <c r="IRH60" s="124"/>
      <c r="IRP60" s="124"/>
      <c r="IRX60" s="124"/>
      <c r="ISF60" s="124"/>
      <c r="ISN60" s="124"/>
      <c r="ISV60" s="124"/>
      <c r="ITD60" s="124"/>
      <c r="ITL60" s="124"/>
      <c r="ITT60" s="124"/>
      <c r="IUB60" s="124"/>
      <c r="IUJ60" s="124"/>
      <c r="IUR60" s="124"/>
      <c r="IUZ60" s="124"/>
      <c r="IVH60" s="124"/>
      <c r="IVP60" s="124"/>
      <c r="IVX60" s="124"/>
      <c r="IWF60" s="124"/>
      <c r="IWN60" s="124"/>
      <c r="IWV60" s="124"/>
      <c r="IXD60" s="124"/>
      <c r="IXL60" s="124"/>
      <c r="IXT60" s="124"/>
      <c r="IYB60" s="124"/>
      <c r="IYJ60" s="124"/>
      <c r="IYR60" s="124"/>
      <c r="IYZ60" s="124"/>
      <c r="IZH60" s="124"/>
      <c r="IZP60" s="124"/>
      <c r="IZX60" s="124"/>
      <c r="JAF60" s="124"/>
      <c r="JAN60" s="124"/>
      <c r="JAV60" s="124"/>
      <c r="JBD60" s="124"/>
      <c r="JBL60" s="124"/>
      <c r="JBT60" s="124"/>
      <c r="JCB60" s="124"/>
      <c r="JCJ60" s="124"/>
      <c r="JCR60" s="124"/>
      <c r="JCZ60" s="124"/>
      <c r="JDH60" s="124"/>
      <c r="JDP60" s="124"/>
      <c r="JDX60" s="124"/>
      <c r="JEF60" s="124"/>
      <c r="JEN60" s="124"/>
      <c r="JEV60" s="124"/>
      <c r="JFD60" s="124"/>
      <c r="JFL60" s="124"/>
      <c r="JFT60" s="124"/>
      <c r="JGB60" s="124"/>
      <c r="JGJ60" s="124"/>
      <c r="JGR60" s="124"/>
      <c r="JGZ60" s="124"/>
      <c r="JHH60" s="124"/>
      <c r="JHP60" s="124"/>
      <c r="JHX60" s="124"/>
      <c r="JIF60" s="124"/>
      <c r="JIN60" s="124"/>
      <c r="JIV60" s="124"/>
      <c r="JJD60" s="124"/>
      <c r="JJL60" s="124"/>
      <c r="JJT60" s="124"/>
      <c r="JKB60" s="124"/>
      <c r="JKJ60" s="124"/>
      <c r="JKR60" s="124"/>
      <c r="JKZ60" s="124"/>
      <c r="JLH60" s="124"/>
      <c r="JLP60" s="124"/>
      <c r="JLX60" s="124"/>
      <c r="JMF60" s="124"/>
      <c r="JMN60" s="124"/>
      <c r="JMV60" s="124"/>
      <c r="JND60" s="124"/>
      <c r="JNL60" s="124"/>
      <c r="JNT60" s="124"/>
      <c r="JOB60" s="124"/>
      <c r="JOJ60" s="124"/>
      <c r="JOR60" s="124"/>
      <c r="JOZ60" s="124"/>
      <c r="JPH60" s="124"/>
      <c r="JPP60" s="124"/>
      <c r="JPX60" s="124"/>
      <c r="JQF60" s="124"/>
      <c r="JQN60" s="124"/>
      <c r="JQV60" s="124"/>
      <c r="JRD60" s="124"/>
      <c r="JRL60" s="124"/>
      <c r="JRT60" s="124"/>
      <c r="JSB60" s="124"/>
      <c r="JSJ60" s="124"/>
      <c r="JSR60" s="124"/>
      <c r="JSZ60" s="124"/>
      <c r="JTH60" s="124"/>
      <c r="JTP60" s="124"/>
      <c r="JTX60" s="124"/>
      <c r="JUF60" s="124"/>
      <c r="JUN60" s="124"/>
      <c r="JUV60" s="124"/>
      <c r="JVD60" s="124"/>
      <c r="JVL60" s="124"/>
      <c r="JVT60" s="124"/>
      <c r="JWB60" s="124"/>
      <c r="JWJ60" s="124"/>
      <c r="JWR60" s="124"/>
      <c r="JWZ60" s="124"/>
      <c r="JXH60" s="124"/>
      <c r="JXP60" s="124"/>
      <c r="JXX60" s="124"/>
      <c r="JYF60" s="124"/>
      <c r="JYN60" s="124"/>
      <c r="JYV60" s="124"/>
      <c r="JZD60" s="124"/>
      <c r="JZL60" s="124"/>
      <c r="JZT60" s="124"/>
      <c r="KAB60" s="124"/>
      <c r="KAJ60" s="124"/>
      <c r="KAR60" s="124"/>
      <c r="KAZ60" s="124"/>
      <c r="KBH60" s="124"/>
      <c r="KBP60" s="124"/>
      <c r="KBX60" s="124"/>
      <c r="KCF60" s="124"/>
      <c r="KCN60" s="124"/>
      <c r="KCV60" s="124"/>
      <c r="KDD60" s="124"/>
      <c r="KDL60" s="124"/>
      <c r="KDT60" s="124"/>
      <c r="KEB60" s="124"/>
      <c r="KEJ60" s="124"/>
      <c r="KER60" s="124"/>
      <c r="KEZ60" s="124"/>
      <c r="KFH60" s="124"/>
      <c r="KFP60" s="124"/>
      <c r="KFX60" s="124"/>
      <c r="KGF60" s="124"/>
      <c r="KGN60" s="124"/>
      <c r="KGV60" s="124"/>
      <c r="KHD60" s="124"/>
      <c r="KHL60" s="124"/>
      <c r="KHT60" s="124"/>
      <c r="KIB60" s="124"/>
      <c r="KIJ60" s="124"/>
      <c r="KIR60" s="124"/>
      <c r="KIZ60" s="124"/>
      <c r="KJH60" s="124"/>
      <c r="KJP60" s="124"/>
      <c r="KJX60" s="124"/>
      <c r="KKF60" s="124"/>
      <c r="KKN60" s="124"/>
      <c r="KKV60" s="124"/>
      <c r="KLD60" s="124"/>
      <c r="KLL60" s="124"/>
      <c r="KLT60" s="124"/>
      <c r="KMB60" s="124"/>
      <c r="KMJ60" s="124"/>
      <c r="KMR60" s="124"/>
      <c r="KMZ60" s="124"/>
      <c r="KNH60" s="124"/>
      <c r="KNP60" s="124"/>
      <c r="KNX60" s="124"/>
      <c r="KOF60" s="124"/>
      <c r="KON60" s="124"/>
      <c r="KOV60" s="124"/>
      <c r="KPD60" s="124"/>
      <c r="KPL60" s="124"/>
      <c r="KPT60" s="124"/>
      <c r="KQB60" s="124"/>
      <c r="KQJ60" s="124"/>
      <c r="KQR60" s="124"/>
      <c r="KQZ60" s="124"/>
      <c r="KRH60" s="124"/>
      <c r="KRP60" s="124"/>
      <c r="KRX60" s="124"/>
      <c r="KSF60" s="124"/>
      <c r="KSN60" s="124"/>
      <c r="KSV60" s="124"/>
      <c r="KTD60" s="124"/>
      <c r="KTL60" s="124"/>
      <c r="KTT60" s="124"/>
      <c r="KUB60" s="124"/>
      <c r="KUJ60" s="124"/>
      <c r="KUR60" s="124"/>
      <c r="KUZ60" s="124"/>
      <c r="KVH60" s="124"/>
      <c r="KVP60" s="124"/>
      <c r="KVX60" s="124"/>
      <c r="KWF60" s="124"/>
      <c r="KWN60" s="124"/>
      <c r="KWV60" s="124"/>
      <c r="KXD60" s="124"/>
      <c r="KXL60" s="124"/>
      <c r="KXT60" s="124"/>
      <c r="KYB60" s="124"/>
      <c r="KYJ60" s="124"/>
      <c r="KYR60" s="124"/>
      <c r="KYZ60" s="124"/>
      <c r="KZH60" s="124"/>
      <c r="KZP60" s="124"/>
      <c r="KZX60" s="124"/>
      <c r="LAF60" s="124"/>
      <c r="LAN60" s="124"/>
      <c r="LAV60" s="124"/>
      <c r="LBD60" s="124"/>
      <c r="LBL60" s="124"/>
      <c r="LBT60" s="124"/>
      <c r="LCB60" s="124"/>
      <c r="LCJ60" s="124"/>
      <c r="LCR60" s="124"/>
      <c r="LCZ60" s="124"/>
      <c r="LDH60" s="124"/>
      <c r="LDP60" s="124"/>
      <c r="LDX60" s="124"/>
      <c r="LEF60" s="124"/>
      <c r="LEN60" s="124"/>
      <c r="LEV60" s="124"/>
      <c r="LFD60" s="124"/>
      <c r="LFL60" s="124"/>
      <c r="LFT60" s="124"/>
      <c r="LGB60" s="124"/>
      <c r="LGJ60" s="124"/>
      <c r="LGR60" s="124"/>
      <c r="LGZ60" s="124"/>
      <c r="LHH60" s="124"/>
      <c r="LHP60" s="124"/>
      <c r="LHX60" s="124"/>
      <c r="LIF60" s="124"/>
      <c r="LIN60" s="124"/>
      <c r="LIV60" s="124"/>
      <c r="LJD60" s="124"/>
      <c r="LJL60" s="124"/>
      <c r="LJT60" s="124"/>
      <c r="LKB60" s="124"/>
      <c r="LKJ60" s="124"/>
      <c r="LKR60" s="124"/>
      <c r="LKZ60" s="124"/>
      <c r="LLH60" s="124"/>
      <c r="LLP60" s="124"/>
      <c r="LLX60" s="124"/>
      <c r="LMF60" s="124"/>
      <c r="LMN60" s="124"/>
      <c r="LMV60" s="124"/>
      <c r="LND60" s="124"/>
      <c r="LNL60" s="124"/>
      <c r="LNT60" s="124"/>
      <c r="LOB60" s="124"/>
      <c r="LOJ60" s="124"/>
      <c r="LOR60" s="124"/>
      <c r="LOZ60" s="124"/>
      <c r="LPH60" s="124"/>
      <c r="LPP60" s="124"/>
      <c r="LPX60" s="124"/>
      <c r="LQF60" s="124"/>
      <c r="LQN60" s="124"/>
      <c r="LQV60" s="124"/>
      <c r="LRD60" s="124"/>
      <c r="LRL60" s="124"/>
      <c r="LRT60" s="124"/>
      <c r="LSB60" s="124"/>
      <c r="LSJ60" s="124"/>
      <c r="LSR60" s="124"/>
      <c r="LSZ60" s="124"/>
      <c r="LTH60" s="124"/>
      <c r="LTP60" s="124"/>
      <c r="LTX60" s="124"/>
      <c r="LUF60" s="124"/>
      <c r="LUN60" s="124"/>
      <c r="LUV60" s="124"/>
      <c r="LVD60" s="124"/>
      <c r="LVL60" s="124"/>
      <c r="LVT60" s="124"/>
      <c r="LWB60" s="124"/>
      <c r="LWJ60" s="124"/>
      <c r="LWR60" s="124"/>
      <c r="LWZ60" s="124"/>
      <c r="LXH60" s="124"/>
      <c r="LXP60" s="124"/>
      <c r="LXX60" s="124"/>
      <c r="LYF60" s="124"/>
      <c r="LYN60" s="124"/>
      <c r="LYV60" s="124"/>
      <c r="LZD60" s="124"/>
      <c r="LZL60" s="124"/>
      <c r="LZT60" s="124"/>
      <c r="MAB60" s="124"/>
      <c r="MAJ60" s="124"/>
      <c r="MAR60" s="124"/>
      <c r="MAZ60" s="124"/>
      <c r="MBH60" s="124"/>
      <c r="MBP60" s="124"/>
      <c r="MBX60" s="124"/>
      <c r="MCF60" s="124"/>
      <c r="MCN60" s="124"/>
      <c r="MCV60" s="124"/>
      <c r="MDD60" s="124"/>
      <c r="MDL60" s="124"/>
      <c r="MDT60" s="124"/>
      <c r="MEB60" s="124"/>
      <c r="MEJ60" s="124"/>
      <c r="MER60" s="124"/>
      <c r="MEZ60" s="124"/>
      <c r="MFH60" s="124"/>
      <c r="MFP60" s="124"/>
      <c r="MFX60" s="124"/>
      <c r="MGF60" s="124"/>
      <c r="MGN60" s="124"/>
      <c r="MGV60" s="124"/>
      <c r="MHD60" s="124"/>
      <c r="MHL60" s="124"/>
      <c r="MHT60" s="124"/>
      <c r="MIB60" s="124"/>
      <c r="MIJ60" s="124"/>
      <c r="MIR60" s="124"/>
      <c r="MIZ60" s="124"/>
      <c r="MJH60" s="124"/>
      <c r="MJP60" s="124"/>
      <c r="MJX60" s="124"/>
      <c r="MKF60" s="124"/>
      <c r="MKN60" s="124"/>
      <c r="MKV60" s="124"/>
      <c r="MLD60" s="124"/>
      <c r="MLL60" s="124"/>
      <c r="MLT60" s="124"/>
      <c r="MMB60" s="124"/>
      <c r="MMJ60" s="124"/>
      <c r="MMR60" s="124"/>
      <c r="MMZ60" s="124"/>
      <c r="MNH60" s="124"/>
      <c r="MNP60" s="124"/>
      <c r="MNX60" s="124"/>
      <c r="MOF60" s="124"/>
      <c r="MON60" s="124"/>
      <c r="MOV60" s="124"/>
      <c r="MPD60" s="124"/>
      <c r="MPL60" s="124"/>
      <c r="MPT60" s="124"/>
      <c r="MQB60" s="124"/>
      <c r="MQJ60" s="124"/>
      <c r="MQR60" s="124"/>
      <c r="MQZ60" s="124"/>
      <c r="MRH60" s="124"/>
      <c r="MRP60" s="124"/>
      <c r="MRX60" s="124"/>
      <c r="MSF60" s="124"/>
      <c r="MSN60" s="124"/>
      <c r="MSV60" s="124"/>
      <c r="MTD60" s="124"/>
      <c r="MTL60" s="124"/>
      <c r="MTT60" s="124"/>
      <c r="MUB60" s="124"/>
      <c r="MUJ60" s="124"/>
      <c r="MUR60" s="124"/>
      <c r="MUZ60" s="124"/>
      <c r="MVH60" s="124"/>
      <c r="MVP60" s="124"/>
      <c r="MVX60" s="124"/>
      <c r="MWF60" s="124"/>
      <c r="MWN60" s="124"/>
      <c r="MWV60" s="124"/>
      <c r="MXD60" s="124"/>
      <c r="MXL60" s="124"/>
      <c r="MXT60" s="124"/>
      <c r="MYB60" s="124"/>
      <c r="MYJ60" s="124"/>
      <c r="MYR60" s="124"/>
      <c r="MYZ60" s="124"/>
      <c r="MZH60" s="124"/>
      <c r="MZP60" s="124"/>
      <c r="MZX60" s="124"/>
      <c r="NAF60" s="124"/>
      <c r="NAN60" s="124"/>
      <c r="NAV60" s="124"/>
      <c r="NBD60" s="124"/>
      <c r="NBL60" s="124"/>
      <c r="NBT60" s="124"/>
      <c r="NCB60" s="124"/>
      <c r="NCJ60" s="124"/>
      <c r="NCR60" s="124"/>
      <c r="NCZ60" s="124"/>
      <c r="NDH60" s="124"/>
      <c r="NDP60" s="124"/>
      <c r="NDX60" s="124"/>
      <c r="NEF60" s="124"/>
      <c r="NEN60" s="124"/>
      <c r="NEV60" s="124"/>
      <c r="NFD60" s="124"/>
      <c r="NFL60" s="124"/>
      <c r="NFT60" s="124"/>
      <c r="NGB60" s="124"/>
      <c r="NGJ60" s="124"/>
      <c r="NGR60" s="124"/>
      <c r="NGZ60" s="124"/>
      <c r="NHH60" s="124"/>
      <c r="NHP60" s="124"/>
      <c r="NHX60" s="124"/>
      <c r="NIF60" s="124"/>
      <c r="NIN60" s="124"/>
      <c r="NIV60" s="124"/>
      <c r="NJD60" s="124"/>
      <c r="NJL60" s="124"/>
      <c r="NJT60" s="124"/>
      <c r="NKB60" s="124"/>
      <c r="NKJ60" s="124"/>
      <c r="NKR60" s="124"/>
      <c r="NKZ60" s="124"/>
      <c r="NLH60" s="124"/>
      <c r="NLP60" s="124"/>
      <c r="NLX60" s="124"/>
      <c r="NMF60" s="124"/>
      <c r="NMN60" s="124"/>
      <c r="NMV60" s="124"/>
      <c r="NND60" s="124"/>
      <c r="NNL60" s="124"/>
      <c r="NNT60" s="124"/>
      <c r="NOB60" s="124"/>
      <c r="NOJ60" s="124"/>
      <c r="NOR60" s="124"/>
      <c r="NOZ60" s="124"/>
      <c r="NPH60" s="124"/>
      <c r="NPP60" s="124"/>
      <c r="NPX60" s="124"/>
      <c r="NQF60" s="124"/>
      <c r="NQN60" s="124"/>
      <c r="NQV60" s="124"/>
      <c r="NRD60" s="124"/>
      <c r="NRL60" s="124"/>
      <c r="NRT60" s="124"/>
      <c r="NSB60" s="124"/>
      <c r="NSJ60" s="124"/>
      <c r="NSR60" s="124"/>
      <c r="NSZ60" s="124"/>
      <c r="NTH60" s="124"/>
      <c r="NTP60" s="124"/>
      <c r="NTX60" s="124"/>
      <c r="NUF60" s="124"/>
      <c r="NUN60" s="124"/>
      <c r="NUV60" s="124"/>
      <c r="NVD60" s="124"/>
      <c r="NVL60" s="124"/>
      <c r="NVT60" s="124"/>
      <c r="NWB60" s="124"/>
      <c r="NWJ60" s="124"/>
      <c r="NWR60" s="124"/>
      <c r="NWZ60" s="124"/>
      <c r="NXH60" s="124"/>
      <c r="NXP60" s="124"/>
      <c r="NXX60" s="124"/>
      <c r="NYF60" s="124"/>
      <c r="NYN60" s="124"/>
      <c r="NYV60" s="124"/>
      <c r="NZD60" s="124"/>
      <c r="NZL60" s="124"/>
      <c r="NZT60" s="124"/>
      <c r="OAB60" s="124"/>
      <c r="OAJ60" s="124"/>
      <c r="OAR60" s="124"/>
      <c r="OAZ60" s="124"/>
      <c r="OBH60" s="124"/>
      <c r="OBP60" s="124"/>
      <c r="OBX60" s="124"/>
      <c r="OCF60" s="124"/>
      <c r="OCN60" s="124"/>
      <c r="OCV60" s="124"/>
      <c r="ODD60" s="124"/>
      <c r="ODL60" s="124"/>
      <c r="ODT60" s="124"/>
      <c r="OEB60" s="124"/>
      <c r="OEJ60" s="124"/>
      <c r="OER60" s="124"/>
      <c r="OEZ60" s="124"/>
      <c r="OFH60" s="124"/>
      <c r="OFP60" s="124"/>
      <c r="OFX60" s="124"/>
      <c r="OGF60" s="124"/>
      <c r="OGN60" s="124"/>
      <c r="OGV60" s="124"/>
      <c r="OHD60" s="124"/>
      <c r="OHL60" s="124"/>
      <c r="OHT60" s="124"/>
      <c r="OIB60" s="124"/>
      <c r="OIJ60" s="124"/>
      <c r="OIR60" s="124"/>
      <c r="OIZ60" s="124"/>
      <c r="OJH60" s="124"/>
      <c r="OJP60" s="124"/>
      <c r="OJX60" s="124"/>
      <c r="OKF60" s="124"/>
      <c r="OKN60" s="124"/>
      <c r="OKV60" s="124"/>
      <c r="OLD60" s="124"/>
      <c r="OLL60" s="124"/>
      <c r="OLT60" s="124"/>
      <c r="OMB60" s="124"/>
      <c r="OMJ60" s="124"/>
      <c r="OMR60" s="124"/>
      <c r="OMZ60" s="124"/>
      <c r="ONH60" s="124"/>
      <c r="ONP60" s="124"/>
      <c r="ONX60" s="124"/>
      <c r="OOF60" s="124"/>
      <c r="OON60" s="124"/>
      <c r="OOV60" s="124"/>
      <c r="OPD60" s="124"/>
      <c r="OPL60" s="124"/>
      <c r="OPT60" s="124"/>
      <c r="OQB60" s="124"/>
      <c r="OQJ60" s="124"/>
      <c r="OQR60" s="124"/>
      <c r="OQZ60" s="124"/>
      <c r="ORH60" s="124"/>
      <c r="ORP60" s="124"/>
      <c r="ORX60" s="124"/>
      <c r="OSF60" s="124"/>
      <c r="OSN60" s="124"/>
      <c r="OSV60" s="124"/>
      <c r="OTD60" s="124"/>
      <c r="OTL60" s="124"/>
      <c r="OTT60" s="124"/>
      <c r="OUB60" s="124"/>
      <c r="OUJ60" s="124"/>
      <c r="OUR60" s="124"/>
      <c r="OUZ60" s="124"/>
      <c r="OVH60" s="124"/>
      <c r="OVP60" s="124"/>
      <c r="OVX60" s="124"/>
      <c r="OWF60" s="124"/>
      <c r="OWN60" s="124"/>
      <c r="OWV60" s="124"/>
      <c r="OXD60" s="124"/>
      <c r="OXL60" s="124"/>
      <c r="OXT60" s="124"/>
      <c r="OYB60" s="124"/>
      <c r="OYJ60" s="124"/>
      <c r="OYR60" s="124"/>
      <c r="OYZ60" s="124"/>
      <c r="OZH60" s="124"/>
      <c r="OZP60" s="124"/>
      <c r="OZX60" s="124"/>
      <c r="PAF60" s="124"/>
      <c r="PAN60" s="124"/>
      <c r="PAV60" s="124"/>
      <c r="PBD60" s="124"/>
      <c r="PBL60" s="124"/>
      <c r="PBT60" s="124"/>
      <c r="PCB60" s="124"/>
      <c r="PCJ60" s="124"/>
      <c r="PCR60" s="124"/>
      <c r="PCZ60" s="124"/>
      <c r="PDH60" s="124"/>
      <c r="PDP60" s="124"/>
      <c r="PDX60" s="124"/>
      <c r="PEF60" s="124"/>
      <c r="PEN60" s="124"/>
      <c r="PEV60" s="124"/>
      <c r="PFD60" s="124"/>
      <c r="PFL60" s="124"/>
      <c r="PFT60" s="124"/>
      <c r="PGB60" s="124"/>
      <c r="PGJ60" s="124"/>
      <c r="PGR60" s="124"/>
      <c r="PGZ60" s="124"/>
      <c r="PHH60" s="124"/>
      <c r="PHP60" s="124"/>
      <c r="PHX60" s="124"/>
      <c r="PIF60" s="124"/>
      <c r="PIN60" s="124"/>
      <c r="PIV60" s="124"/>
      <c r="PJD60" s="124"/>
      <c r="PJL60" s="124"/>
      <c r="PJT60" s="124"/>
      <c r="PKB60" s="124"/>
      <c r="PKJ60" s="124"/>
      <c r="PKR60" s="124"/>
      <c r="PKZ60" s="124"/>
      <c r="PLH60" s="124"/>
      <c r="PLP60" s="124"/>
      <c r="PLX60" s="124"/>
      <c r="PMF60" s="124"/>
      <c r="PMN60" s="124"/>
      <c r="PMV60" s="124"/>
      <c r="PND60" s="124"/>
      <c r="PNL60" s="124"/>
      <c r="PNT60" s="124"/>
      <c r="POB60" s="124"/>
      <c r="POJ60" s="124"/>
      <c r="POR60" s="124"/>
      <c r="POZ60" s="124"/>
      <c r="PPH60" s="124"/>
      <c r="PPP60" s="124"/>
      <c r="PPX60" s="124"/>
      <c r="PQF60" s="124"/>
      <c r="PQN60" s="124"/>
      <c r="PQV60" s="124"/>
      <c r="PRD60" s="124"/>
      <c r="PRL60" s="124"/>
      <c r="PRT60" s="124"/>
      <c r="PSB60" s="124"/>
      <c r="PSJ60" s="124"/>
      <c r="PSR60" s="124"/>
      <c r="PSZ60" s="124"/>
      <c r="PTH60" s="124"/>
      <c r="PTP60" s="124"/>
      <c r="PTX60" s="124"/>
      <c r="PUF60" s="124"/>
      <c r="PUN60" s="124"/>
      <c r="PUV60" s="124"/>
      <c r="PVD60" s="124"/>
      <c r="PVL60" s="124"/>
      <c r="PVT60" s="124"/>
      <c r="PWB60" s="124"/>
      <c r="PWJ60" s="124"/>
      <c r="PWR60" s="124"/>
      <c r="PWZ60" s="124"/>
      <c r="PXH60" s="124"/>
      <c r="PXP60" s="124"/>
      <c r="PXX60" s="124"/>
      <c r="PYF60" s="124"/>
      <c r="PYN60" s="124"/>
      <c r="PYV60" s="124"/>
      <c r="PZD60" s="124"/>
      <c r="PZL60" s="124"/>
      <c r="PZT60" s="124"/>
      <c r="QAB60" s="124"/>
      <c r="QAJ60" s="124"/>
      <c r="QAR60" s="124"/>
      <c r="QAZ60" s="124"/>
      <c r="QBH60" s="124"/>
      <c r="QBP60" s="124"/>
      <c r="QBX60" s="124"/>
      <c r="QCF60" s="124"/>
      <c r="QCN60" s="124"/>
      <c r="QCV60" s="124"/>
      <c r="QDD60" s="124"/>
      <c r="QDL60" s="124"/>
      <c r="QDT60" s="124"/>
      <c r="QEB60" s="124"/>
      <c r="QEJ60" s="124"/>
      <c r="QER60" s="124"/>
      <c r="QEZ60" s="124"/>
      <c r="QFH60" s="124"/>
      <c r="QFP60" s="124"/>
      <c r="QFX60" s="124"/>
      <c r="QGF60" s="124"/>
      <c r="QGN60" s="124"/>
      <c r="QGV60" s="124"/>
      <c r="QHD60" s="124"/>
      <c r="QHL60" s="124"/>
      <c r="QHT60" s="124"/>
      <c r="QIB60" s="124"/>
      <c r="QIJ60" s="124"/>
      <c r="QIR60" s="124"/>
      <c r="QIZ60" s="124"/>
      <c r="QJH60" s="124"/>
      <c r="QJP60" s="124"/>
      <c r="QJX60" s="124"/>
      <c r="QKF60" s="124"/>
      <c r="QKN60" s="124"/>
      <c r="QKV60" s="124"/>
      <c r="QLD60" s="124"/>
      <c r="QLL60" s="124"/>
      <c r="QLT60" s="124"/>
      <c r="QMB60" s="124"/>
      <c r="QMJ60" s="124"/>
      <c r="QMR60" s="124"/>
      <c r="QMZ60" s="124"/>
      <c r="QNH60" s="124"/>
      <c r="QNP60" s="124"/>
      <c r="QNX60" s="124"/>
      <c r="QOF60" s="124"/>
      <c r="QON60" s="124"/>
      <c r="QOV60" s="124"/>
      <c r="QPD60" s="124"/>
      <c r="QPL60" s="124"/>
      <c r="QPT60" s="124"/>
      <c r="QQB60" s="124"/>
      <c r="QQJ60" s="124"/>
      <c r="QQR60" s="124"/>
      <c r="QQZ60" s="124"/>
      <c r="QRH60" s="124"/>
      <c r="QRP60" s="124"/>
      <c r="QRX60" s="124"/>
      <c r="QSF60" s="124"/>
      <c r="QSN60" s="124"/>
      <c r="QSV60" s="124"/>
      <c r="QTD60" s="124"/>
      <c r="QTL60" s="124"/>
      <c r="QTT60" s="124"/>
      <c r="QUB60" s="124"/>
      <c r="QUJ60" s="124"/>
      <c r="QUR60" s="124"/>
      <c r="QUZ60" s="124"/>
      <c r="QVH60" s="124"/>
      <c r="QVP60" s="124"/>
      <c r="QVX60" s="124"/>
      <c r="QWF60" s="124"/>
      <c r="QWN60" s="124"/>
      <c r="QWV60" s="124"/>
      <c r="QXD60" s="124"/>
      <c r="QXL60" s="124"/>
      <c r="QXT60" s="124"/>
      <c r="QYB60" s="124"/>
      <c r="QYJ60" s="124"/>
      <c r="QYR60" s="124"/>
      <c r="QYZ60" s="124"/>
      <c r="QZH60" s="124"/>
      <c r="QZP60" s="124"/>
      <c r="QZX60" s="124"/>
      <c r="RAF60" s="124"/>
      <c r="RAN60" s="124"/>
      <c r="RAV60" s="124"/>
      <c r="RBD60" s="124"/>
      <c r="RBL60" s="124"/>
      <c r="RBT60" s="124"/>
      <c r="RCB60" s="124"/>
      <c r="RCJ60" s="124"/>
      <c r="RCR60" s="124"/>
      <c r="RCZ60" s="124"/>
      <c r="RDH60" s="124"/>
      <c r="RDP60" s="124"/>
      <c r="RDX60" s="124"/>
      <c r="REF60" s="124"/>
      <c r="REN60" s="124"/>
      <c r="REV60" s="124"/>
      <c r="RFD60" s="124"/>
      <c r="RFL60" s="124"/>
      <c r="RFT60" s="124"/>
      <c r="RGB60" s="124"/>
      <c r="RGJ60" s="124"/>
      <c r="RGR60" s="124"/>
      <c r="RGZ60" s="124"/>
      <c r="RHH60" s="124"/>
      <c r="RHP60" s="124"/>
      <c r="RHX60" s="124"/>
      <c r="RIF60" s="124"/>
      <c r="RIN60" s="124"/>
      <c r="RIV60" s="124"/>
      <c r="RJD60" s="124"/>
      <c r="RJL60" s="124"/>
      <c r="RJT60" s="124"/>
      <c r="RKB60" s="124"/>
      <c r="RKJ60" s="124"/>
      <c r="RKR60" s="124"/>
      <c r="RKZ60" s="124"/>
      <c r="RLH60" s="124"/>
      <c r="RLP60" s="124"/>
      <c r="RLX60" s="124"/>
      <c r="RMF60" s="124"/>
      <c r="RMN60" s="124"/>
      <c r="RMV60" s="124"/>
      <c r="RND60" s="124"/>
      <c r="RNL60" s="124"/>
      <c r="RNT60" s="124"/>
      <c r="ROB60" s="124"/>
      <c r="ROJ60" s="124"/>
      <c r="ROR60" s="124"/>
      <c r="ROZ60" s="124"/>
      <c r="RPH60" s="124"/>
      <c r="RPP60" s="124"/>
      <c r="RPX60" s="124"/>
      <c r="RQF60" s="124"/>
      <c r="RQN60" s="124"/>
      <c r="RQV60" s="124"/>
      <c r="RRD60" s="124"/>
      <c r="RRL60" s="124"/>
      <c r="RRT60" s="124"/>
      <c r="RSB60" s="124"/>
      <c r="RSJ60" s="124"/>
      <c r="RSR60" s="124"/>
      <c r="RSZ60" s="124"/>
      <c r="RTH60" s="124"/>
      <c r="RTP60" s="124"/>
      <c r="RTX60" s="124"/>
      <c r="RUF60" s="124"/>
      <c r="RUN60" s="124"/>
      <c r="RUV60" s="124"/>
      <c r="RVD60" s="124"/>
      <c r="RVL60" s="124"/>
      <c r="RVT60" s="124"/>
      <c r="RWB60" s="124"/>
      <c r="RWJ60" s="124"/>
      <c r="RWR60" s="124"/>
      <c r="RWZ60" s="124"/>
      <c r="RXH60" s="124"/>
      <c r="RXP60" s="124"/>
      <c r="RXX60" s="124"/>
      <c r="RYF60" s="124"/>
      <c r="RYN60" s="124"/>
      <c r="RYV60" s="124"/>
      <c r="RZD60" s="124"/>
      <c r="RZL60" s="124"/>
      <c r="RZT60" s="124"/>
      <c r="SAB60" s="124"/>
      <c r="SAJ60" s="124"/>
      <c r="SAR60" s="124"/>
      <c r="SAZ60" s="124"/>
      <c r="SBH60" s="124"/>
      <c r="SBP60" s="124"/>
      <c r="SBX60" s="124"/>
      <c r="SCF60" s="124"/>
      <c r="SCN60" s="124"/>
      <c r="SCV60" s="124"/>
      <c r="SDD60" s="124"/>
      <c r="SDL60" s="124"/>
      <c r="SDT60" s="124"/>
      <c r="SEB60" s="124"/>
      <c r="SEJ60" s="124"/>
      <c r="SER60" s="124"/>
      <c r="SEZ60" s="124"/>
      <c r="SFH60" s="124"/>
      <c r="SFP60" s="124"/>
      <c r="SFX60" s="124"/>
      <c r="SGF60" s="124"/>
      <c r="SGN60" s="124"/>
      <c r="SGV60" s="124"/>
      <c r="SHD60" s="124"/>
      <c r="SHL60" s="124"/>
      <c r="SHT60" s="124"/>
      <c r="SIB60" s="124"/>
      <c r="SIJ60" s="124"/>
      <c r="SIR60" s="124"/>
      <c r="SIZ60" s="124"/>
      <c r="SJH60" s="124"/>
      <c r="SJP60" s="124"/>
      <c r="SJX60" s="124"/>
      <c r="SKF60" s="124"/>
      <c r="SKN60" s="124"/>
      <c r="SKV60" s="124"/>
      <c r="SLD60" s="124"/>
      <c r="SLL60" s="124"/>
      <c r="SLT60" s="124"/>
      <c r="SMB60" s="124"/>
      <c r="SMJ60" s="124"/>
      <c r="SMR60" s="124"/>
      <c r="SMZ60" s="124"/>
      <c r="SNH60" s="124"/>
      <c r="SNP60" s="124"/>
      <c r="SNX60" s="124"/>
      <c r="SOF60" s="124"/>
      <c r="SON60" s="124"/>
      <c r="SOV60" s="124"/>
      <c r="SPD60" s="124"/>
      <c r="SPL60" s="124"/>
      <c r="SPT60" s="124"/>
      <c r="SQB60" s="124"/>
      <c r="SQJ60" s="124"/>
      <c r="SQR60" s="124"/>
      <c r="SQZ60" s="124"/>
      <c r="SRH60" s="124"/>
      <c r="SRP60" s="124"/>
      <c r="SRX60" s="124"/>
      <c r="SSF60" s="124"/>
      <c r="SSN60" s="124"/>
      <c r="SSV60" s="124"/>
      <c r="STD60" s="124"/>
      <c r="STL60" s="124"/>
      <c r="STT60" s="124"/>
      <c r="SUB60" s="124"/>
      <c r="SUJ60" s="124"/>
      <c r="SUR60" s="124"/>
      <c r="SUZ60" s="124"/>
      <c r="SVH60" s="124"/>
      <c r="SVP60" s="124"/>
      <c r="SVX60" s="124"/>
      <c r="SWF60" s="124"/>
      <c r="SWN60" s="124"/>
      <c r="SWV60" s="124"/>
      <c r="SXD60" s="124"/>
      <c r="SXL60" s="124"/>
      <c r="SXT60" s="124"/>
      <c r="SYB60" s="124"/>
      <c r="SYJ60" s="124"/>
      <c r="SYR60" s="124"/>
      <c r="SYZ60" s="124"/>
      <c r="SZH60" s="124"/>
      <c r="SZP60" s="124"/>
      <c r="SZX60" s="124"/>
      <c r="TAF60" s="124"/>
      <c r="TAN60" s="124"/>
      <c r="TAV60" s="124"/>
      <c r="TBD60" s="124"/>
      <c r="TBL60" s="124"/>
      <c r="TBT60" s="124"/>
      <c r="TCB60" s="124"/>
      <c r="TCJ60" s="124"/>
      <c r="TCR60" s="124"/>
      <c r="TCZ60" s="124"/>
      <c r="TDH60" s="124"/>
      <c r="TDP60" s="124"/>
      <c r="TDX60" s="124"/>
      <c r="TEF60" s="124"/>
      <c r="TEN60" s="124"/>
      <c r="TEV60" s="124"/>
      <c r="TFD60" s="124"/>
      <c r="TFL60" s="124"/>
      <c r="TFT60" s="124"/>
      <c r="TGB60" s="124"/>
      <c r="TGJ60" s="124"/>
      <c r="TGR60" s="124"/>
      <c r="TGZ60" s="124"/>
      <c r="THH60" s="124"/>
      <c r="THP60" s="124"/>
      <c r="THX60" s="124"/>
      <c r="TIF60" s="124"/>
      <c r="TIN60" s="124"/>
      <c r="TIV60" s="124"/>
      <c r="TJD60" s="124"/>
      <c r="TJL60" s="124"/>
      <c r="TJT60" s="124"/>
      <c r="TKB60" s="124"/>
      <c r="TKJ60" s="124"/>
      <c r="TKR60" s="124"/>
      <c r="TKZ60" s="124"/>
      <c r="TLH60" s="124"/>
      <c r="TLP60" s="124"/>
      <c r="TLX60" s="124"/>
      <c r="TMF60" s="124"/>
      <c r="TMN60" s="124"/>
      <c r="TMV60" s="124"/>
      <c r="TND60" s="124"/>
      <c r="TNL60" s="124"/>
      <c r="TNT60" s="124"/>
      <c r="TOB60" s="124"/>
      <c r="TOJ60" s="124"/>
      <c r="TOR60" s="124"/>
      <c r="TOZ60" s="124"/>
      <c r="TPH60" s="124"/>
      <c r="TPP60" s="124"/>
      <c r="TPX60" s="124"/>
      <c r="TQF60" s="124"/>
      <c r="TQN60" s="124"/>
      <c r="TQV60" s="124"/>
      <c r="TRD60" s="124"/>
      <c r="TRL60" s="124"/>
      <c r="TRT60" s="124"/>
      <c r="TSB60" s="124"/>
      <c r="TSJ60" s="124"/>
      <c r="TSR60" s="124"/>
      <c r="TSZ60" s="124"/>
      <c r="TTH60" s="124"/>
      <c r="TTP60" s="124"/>
      <c r="TTX60" s="124"/>
      <c r="TUF60" s="124"/>
      <c r="TUN60" s="124"/>
      <c r="TUV60" s="124"/>
      <c r="TVD60" s="124"/>
      <c r="TVL60" s="124"/>
      <c r="TVT60" s="124"/>
      <c r="TWB60" s="124"/>
      <c r="TWJ60" s="124"/>
      <c r="TWR60" s="124"/>
      <c r="TWZ60" s="124"/>
      <c r="TXH60" s="124"/>
      <c r="TXP60" s="124"/>
      <c r="TXX60" s="124"/>
      <c r="TYF60" s="124"/>
      <c r="TYN60" s="124"/>
      <c r="TYV60" s="124"/>
      <c r="TZD60" s="124"/>
      <c r="TZL60" s="124"/>
      <c r="TZT60" s="124"/>
      <c r="UAB60" s="124"/>
      <c r="UAJ60" s="124"/>
      <c r="UAR60" s="124"/>
      <c r="UAZ60" s="124"/>
      <c r="UBH60" s="124"/>
      <c r="UBP60" s="124"/>
      <c r="UBX60" s="124"/>
      <c r="UCF60" s="124"/>
      <c r="UCN60" s="124"/>
      <c r="UCV60" s="124"/>
      <c r="UDD60" s="124"/>
      <c r="UDL60" s="124"/>
      <c r="UDT60" s="124"/>
      <c r="UEB60" s="124"/>
      <c r="UEJ60" s="124"/>
      <c r="UER60" s="124"/>
      <c r="UEZ60" s="124"/>
      <c r="UFH60" s="124"/>
      <c r="UFP60" s="124"/>
      <c r="UFX60" s="124"/>
      <c r="UGF60" s="124"/>
      <c r="UGN60" s="124"/>
      <c r="UGV60" s="124"/>
      <c r="UHD60" s="124"/>
      <c r="UHL60" s="124"/>
      <c r="UHT60" s="124"/>
      <c r="UIB60" s="124"/>
      <c r="UIJ60" s="124"/>
      <c r="UIR60" s="124"/>
      <c r="UIZ60" s="124"/>
      <c r="UJH60" s="124"/>
      <c r="UJP60" s="124"/>
      <c r="UJX60" s="124"/>
      <c r="UKF60" s="124"/>
      <c r="UKN60" s="124"/>
      <c r="UKV60" s="124"/>
      <c r="ULD60" s="124"/>
      <c r="ULL60" s="124"/>
      <c r="ULT60" s="124"/>
      <c r="UMB60" s="124"/>
      <c r="UMJ60" s="124"/>
      <c r="UMR60" s="124"/>
      <c r="UMZ60" s="124"/>
      <c r="UNH60" s="124"/>
      <c r="UNP60" s="124"/>
      <c r="UNX60" s="124"/>
      <c r="UOF60" s="124"/>
      <c r="UON60" s="124"/>
      <c r="UOV60" s="124"/>
      <c r="UPD60" s="124"/>
      <c r="UPL60" s="124"/>
      <c r="UPT60" s="124"/>
      <c r="UQB60" s="124"/>
      <c r="UQJ60" s="124"/>
      <c r="UQR60" s="124"/>
      <c r="UQZ60" s="124"/>
      <c r="URH60" s="124"/>
      <c r="URP60" s="124"/>
      <c r="URX60" s="124"/>
      <c r="USF60" s="124"/>
      <c r="USN60" s="124"/>
      <c r="USV60" s="124"/>
      <c r="UTD60" s="124"/>
      <c r="UTL60" s="124"/>
      <c r="UTT60" s="124"/>
      <c r="UUB60" s="124"/>
      <c r="UUJ60" s="124"/>
      <c r="UUR60" s="124"/>
      <c r="UUZ60" s="124"/>
      <c r="UVH60" s="124"/>
      <c r="UVP60" s="124"/>
      <c r="UVX60" s="124"/>
      <c r="UWF60" s="124"/>
      <c r="UWN60" s="124"/>
      <c r="UWV60" s="124"/>
      <c r="UXD60" s="124"/>
      <c r="UXL60" s="124"/>
      <c r="UXT60" s="124"/>
      <c r="UYB60" s="124"/>
      <c r="UYJ60" s="124"/>
      <c r="UYR60" s="124"/>
      <c r="UYZ60" s="124"/>
      <c r="UZH60" s="124"/>
      <c r="UZP60" s="124"/>
      <c r="UZX60" s="124"/>
      <c r="VAF60" s="124"/>
      <c r="VAN60" s="124"/>
      <c r="VAV60" s="124"/>
      <c r="VBD60" s="124"/>
      <c r="VBL60" s="124"/>
      <c r="VBT60" s="124"/>
      <c r="VCB60" s="124"/>
      <c r="VCJ60" s="124"/>
      <c r="VCR60" s="124"/>
      <c r="VCZ60" s="124"/>
      <c r="VDH60" s="124"/>
      <c r="VDP60" s="124"/>
      <c r="VDX60" s="124"/>
      <c r="VEF60" s="124"/>
      <c r="VEN60" s="124"/>
      <c r="VEV60" s="124"/>
      <c r="VFD60" s="124"/>
      <c r="VFL60" s="124"/>
      <c r="VFT60" s="124"/>
      <c r="VGB60" s="124"/>
      <c r="VGJ60" s="124"/>
      <c r="VGR60" s="124"/>
      <c r="VGZ60" s="124"/>
      <c r="VHH60" s="124"/>
      <c r="VHP60" s="124"/>
      <c r="VHX60" s="124"/>
      <c r="VIF60" s="124"/>
      <c r="VIN60" s="124"/>
      <c r="VIV60" s="124"/>
      <c r="VJD60" s="124"/>
      <c r="VJL60" s="124"/>
      <c r="VJT60" s="124"/>
      <c r="VKB60" s="124"/>
      <c r="VKJ60" s="124"/>
      <c r="VKR60" s="124"/>
      <c r="VKZ60" s="124"/>
      <c r="VLH60" s="124"/>
      <c r="VLP60" s="124"/>
      <c r="VLX60" s="124"/>
      <c r="VMF60" s="124"/>
      <c r="VMN60" s="124"/>
      <c r="VMV60" s="124"/>
      <c r="VND60" s="124"/>
      <c r="VNL60" s="124"/>
      <c r="VNT60" s="124"/>
      <c r="VOB60" s="124"/>
      <c r="VOJ60" s="124"/>
      <c r="VOR60" s="124"/>
      <c r="VOZ60" s="124"/>
      <c r="VPH60" s="124"/>
      <c r="VPP60" s="124"/>
      <c r="VPX60" s="124"/>
      <c r="VQF60" s="124"/>
      <c r="VQN60" s="124"/>
      <c r="VQV60" s="124"/>
      <c r="VRD60" s="124"/>
      <c r="VRL60" s="124"/>
      <c r="VRT60" s="124"/>
      <c r="VSB60" s="124"/>
      <c r="VSJ60" s="124"/>
      <c r="VSR60" s="124"/>
      <c r="VSZ60" s="124"/>
      <c r="VTH60" s="124"/>
      <c r="VTP60" s="124"/>
      <c r="VTX60" s="124"/>
      <c r="VUF60" s="124"/>
      <c r="VUN60" s="124"/>
      <c r="VUV60" s="124"/>
      <c r="VVD60" s="124"/>
      <c r="VVL60" s="124"/>
      <c r="VVT60" s="124"/>
      <c r="VWB60" s="124"/>
      <c r="VWJ60" s="124"/>
      <c r="VWR60" s="124"/>
      <c r="VWZ60" s="124"/>
      <c r="VXH60" s="124"/>
      <c r="VXP60" s="124"/>
      <c r="VXX60" s="124"/>
      <c r="VYF60" s="124"/>
      <c r="VYN60" s="124"/>
      <c r="VYV60" s="124"/>
      <c r="VZD60" s="124"/>
      <c r="VZL60" s="124"/>
      <c r="VZT60" s="124"/>
      <c r="WAB60" s="124"/>
      <c r="WAJ60" s="124"/>
      <c r="WAR60" s="124"/>
      <c r="WAZ60" s="124"/>
      <c r="WBH60" s="124"/>
      <c r="WBP60" s="124"/>
      <c r="WBX60" s="124"/>
      <c r="WCF60" s="124"/>
      <c r="WCN60" s="124"/>
      <c r="WCV60" s="124"/>
      <c r="WDD60" s="124"/>
      <c r="WDL60" s="124"/>
      <c r="WDT60" s="124"/>
      <c r="WEB60" s="124"/>
      <c r="WEJ60" s="124"/>
      <c r="WER60" s="124"/>
      <c r="WEZ60" s="124"/>
      <c r="WFH60" s="124"/>
      <c r="WFP60" s="124"/>
      <c r="WFX60" s="124"/>
      <c r="WGF60" s="124"/>
      <c r="WGN60" s="124"/>
      <c r="WGV60" s="124"/>
      <c r="WHD60" s="124"/>
      <c r="WHL60" s="124"/>
      <c r="WHT60" s="124"/>
      <c r="WIB60" s="124"/>
      <c r="WIJ60" s="124"/>
      <c r="WIR60" s="124"/>
      <c r="WIZ60" s="124"/>
      <c r="WJH60" s="124"/>
      <c r="WJP60" s="124"/>
      <c r="WJX60" s="124"/>
      <c r="WKF60" s="124"/>
      <c r="WKN60" s="124"/>
      <c r="WKV60" s="124"/>
      <c r="WLD60" s="124"/>
      <c r="WLL60" s="124"/>
      <c r="WLT60" s="124"/>
      <c r="WMB60" s="124"/>
      <c r="WMJ60" s="124"/>
      <c r="WMR60" s="124"/>
      <c r="WMZ60" s="124"/>
      <c r="WNH60" s="124"/>
      <c r="WNP60" s="124"/>
      <c r="WNX60" s="124"/>
      <c r="WOF60" s="124"/>
      <c r="WON60" s="124"/>
      <c r="WOV60" s="124"/>
      <c r="WPD60" s="124"/>
      <c r="WPL60" s="124"/>
      <c r="WPT60" s="124"/>
      <c r="WQB60" s="124"/>
      <c r="WQJ60" s="124"/>
      <c r="WQR60" s="124"/>
      <c r="WQZ60" s="124"/>
      <c r="WRH60" s="124"/>
      <c r="WRP60" s="124"/>
      <c r="WRX60" s="124"/>
      <c r="WSF60" s="124"/>
      <c r="WSN60" s="124"/>
      <c r="WSV60" s="124"/>
      <c r="WTD60" s="124"/>
      <c r="WTL60" s="124"/>
      <c r="WTT60" s="124"/>
      <c r="WUB60" s="124"/>
      <c r="WUJ60" s="124"/>
      <c r="WUR60" s="124"/>
      <c r="WUZ60" s="124"/>
      <c r="WVH60" s="124"/>
      <c r="WVP60" s="124"/>
      <c r="WVX60" s="124"/>
      <c r="WWF60" s="124"/>
      <c r="WWN60" s="124"/>
      <c r="WWV60" s="124"/>
      <c r="WXD60" s="124"/>
      <c r="WXL60" s="124"/>
      <c r="WXT60" s="124"/>
      <c r="WYB60" s="124"/>
      <c r="WYJ60" s="124"/>
      <c r="WYR60" s="124"/>
      <c r="WYZ60" s="124"/>
      <c r="WZH60" s="124"/>
      <c r="WZP60" s="124"/>
      <c r="WZX60" s="124"/>
      <c r="XAF60" s="124"/>
      <c r="XAN60" s="124"/>
      <c r="XAV60" s="124"/>
      <c r="XBD60" s="124"/>
      <c r="XBL60" s="124"/>
      <c r="XBT60" s="124"/>
      <c r="XCB60" s="124"/>
      <c r="XCJ60" s="124"/>
      <c r="XCR60" s="124"/>
      <c r="XCZ60" s="124"/>
      <c r="XDH60" s="124"/>
      <c r="XDP60" s="124"/>
      <c r="XDX60" s="124"/>
      <c r="XEF60" s="124"/>
      <c r="XEN60" s="124"/>
      <c r="XEV60" s="124"/>
    </row>
    <row r="61" spans="1:1024 1032:2048 2056:3072 3080:4096 4104:5120 5128:6144 6152:7168 7176:8192 8200:9216 9224:10240 10248:11264 11272:12288 12296:13312 13320:14336 14344:15360 15368:16376" ht="15.5" x14ac:dyDescent="0.35">
      <c r="A61" s="124">
        <v>2</v>
      </c>
      <c r="B61" s="125" t="s">
        <v>44</v>
      </c>
      <c r="C61" s="126"/>
      <c r="D61" s="126"/>
      <c r="E61" s="126"/>
      <c r="F61" s="126"/>
      <c r="G61" s="126"/>
      <c r="I61" s="29"/>
      <c r="J61" s="29"/>
      <c r="K61" s="29"/>
    </row>
    <row r="62" spans="1:1024 1032:2048 2056:3072 3080:4096 4104:5120 5128:6144 6152:7168 7176:8192 8200:9216 9224:10240 10248:11264 11272:12288 12296:13312 13320:14336 14344:15360 15368:16376" customFormat="1" ht="15.65" customHeight="1" x14ac:dyDescent="0.35">
      <c r="A62" s="124">
        <v>3</v>
      </c>
      <c r="B62" s="128" t="s">
        <v>45</v>
      </c>
      <c r="C62" s="128"/>
      <c r="D62" s="128"/>
      <c r="E62" s="128"/>
      <c r="F62" s="128"/>
      <c r="G62" s="128"/>
      <c r="H62" s="1"/>
      <c r="I62" s="29"/>
      <c r="J62" s="29"/>
      <c r="K62" s="29"/>
      <c r="L62" s="129"/>
    </row>
    <row r="63" spans="1:1024 1032:2048 2056:3072 3080:4096 4104:5120 5128:6144 6152:7168 7176:8192 8200:9216 9224:10240 10248:11264 11272:12288 12296:13312 13320:14336 14344:15360 15368:16376" customFormat="1" ht="15.5" x14ac:dyDescent="0.35">
      <c r="A63" s="124"/>
      <c r="B63" s="126" t="s">
        <v>46</v>
      </c>
      <c r="C63" s="126"/>
      <c r="D63" s="126"/>
      <c r="E63" s="126"/>
      <c r="F63" s="126"/>
      <c r="G63" s="126"/>
      <c r="H63" s="1"/>
      <c r="I63" s="29"/>
      <c r="J63" s="29"/>
      <c r="K63" s="29"/>
      <c r="L63" s="129"/>
    </row>
    <row r="64" spans="1:1024 1032:2048 2056:3072 3080:4096 4104:5120 5128:6144 6152:7168 7176:8192 8200:9216 9224:10240 10248:11264 11272:12288 12296:13312 13320:14336 14344:15360 15368:16376" customFormat="1" ht="15.65" customHeight="1" x14ac:dyDescent="0.35">
      <c r="A64" s="124">
        <v>4</v>
      </c>
      <c r="B64" s="125" t="s">
        <v>47</v>
      </c>
      <c r="C64" s="126"/>
      <c r="D64" s="126"/>
      <c r="E64" s="126"/>
      <c r="F64" s="126"/>
      <c r="G64" s="126"/>
      <c r="H64" s="1"/>
      <c r="I64" s="29"/>
      <c r="J64" s="29"/>
      <c r="K64" s="29"/>
      <c r="L64" s="129"/>
    </row>
    <row r="65" spans="1:17" ht="15.5" x14ac:dyDescent="0.35">
      <c r="B65" s="125" t="s">
        <v>48</v>
      </c>
      <c r="N65" s="29"/>
      <c r="O65" s="29"/>
      <c r="P65" s="29"/>
      <c r="Q65" s="29"/>
    </row>
    <row r="66" spans="1:17" customFormat="1" ht="15.5" x14ac:dyDescent="0.35">
      <c r="A66" s="124">
        <v>5</v>
      </c>
      <c r="B66" s="125" t="str">
        <f>"Notifications of reversions will be confirmed by ACCIA to employers during January"&amp;"."</f>
        <v>Notifications of reversions will be confirmed by ACCIA to employers during January.</v>
      </c>
      <c r="C66" s="1"/>
      <c r="D66" s="1"/>
      <c r="E66" s="1"/>
      <c r="F66" s="1"/>
      <c r="G66" s="1"/>
      <c r="H66" s="29"/>
      <c r="I66" s="1"/>
      <c r="J66" s="1"/>
      <c r="K66" s="1"/>
      <c r="L66" s="1"/>
    </row>
    <row r="67" spans="1:17" ht="15.5" x14ac:dyDescent="0.35">
      <c r="A67" s="124">
        <v>6</v>
      </c>
      <c r="B67" s="125" t="str">
        <f>"Redirected funds are funds secured from ACCIA to top up payments to NCIA award holders in line with Schedule 30 provisions."</f>
        <v>Redirected funds are funds secured from ACCIA to top up payments to NCIA award holders in line with Schedule 30 provisions.</v>
      </c>
      <c r="Q67" s="29"/>
    </row>
    <row r="68" spans="1:17" ht="15.5" x14ac:dyDescent="0.3">
      <c r="B68" s="125" t="str">
        <f>"Details of redirected funds will be provided by ACCIA during January "&amp;"."</f>
        <v>Details of redirected funds will be provided by ACCIA during January .</v>
      </c>
    </row>
    <row r="69" spans="1:17" ht="15.5" x14ac:dyDescent="0.3">
      <c r="A69" s="1">
        <v>7</v>
      </c>
      <c r="B69" s="125" t="s">
        <v>49</v>
      </c>
    </row>
    <row r="74" spans="1:17" ht="14.5" x14ac:dyDescent="0.35">
      <c r="B74" s="130"/>
    </row>
  </sheetData>
  <sheetProtection algorithmName="SHA-512" hashValue="5e5OFg4m0p0pkEy8mQN1Mc+176eoLX8H2oq7N0Amk0MPlg2ZhgBb1PuHfO5FVWhDQ9Q5Ys7I10kY0595UKCr6Q==" saltValue="ghImVmge3voRBvhuXNZ6dQ==" spinCount="100000" sheet="1" objects="1" scenarios="1" selectLockedCells="1"/>
  <mergeCells count="13">
    <mergeCell ref="G1:K1"/>
    <mergeCell ref="G2:J2"/>
    <mergeCell ref="I57:O57"/>
    <mergeCell ref="B9:B10"/>
    <mergeCell ref="G3:J4"/>
    <mergeCell ref="K3:K4"/>
    <mergeCell ref="G5:J6"/>
    <mergeCell ref="K5:K6"/>
    <mergeCell ref="C33:C34"/>
    <mergeCell ref="D33:D34"/>
    <mergeCell ref="E33:E34"/>
    <mergeCell ref="F33:F34"/>
    <mergeCell ref="B43:B44"/>
  </mergeCells>
  <phoneticPr fontId="21" type="noConversion"/>
  <pageMargins left="0.7" right="0.7" top="0.75" bottom="0.75" header="0.3" footer="0.3"/>
  <pageSetup paperSize="9" scale="10" orientation="landscape" r:id="rId1"/>
  <ignoredErrors>
    <ignoredError sqref="F29:H29 F41:H41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FD0CFF71803141AE3E6E3CB90CA45B" ma:contentTypeVersion="15" ma:contentTypeDescription="Create a new document." ma:contentTypeScope="" ma:versionID="31e3b438d3d94f70012a5adeee0a459f">
  <xsd:schema xmlns:xsd="http://www.w3.org/2001/XMLSchema" xmlns:xs="http://www.w3.org/2001/XMLSchema" xmlns:p="http://schemas.microsoft.com/office/2006/metadata/properties" xmlns:ns2="156bd7d7-5171-407e-b4b1-07f5c6674729" xmlns:ns3="cd83aa4d-cc96-43d8-8fa6-7417656749ce" targetNamespace="http://schemas.microsoft.com/office/2006/metadata/properties" ma:root="true" ma:fieldsID="7189452b6d3e7b95b6ec6f04ee8a522e" ns2:_="" ns3:_="">
    <xsd:import namespace="156bd7d7-5171-407e-b4b1-07f5c6674729"/>
    <xsd:import namespace="cd83aa4d-cc96-43d8-8fa6-7417656749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Dealtwith_x003f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bd7d7-5171-407e-b4b1-07f5c6674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ealtwith_x003f_" ma:index="20" nillable="true" ma:displayName="Dealt with?" ma:default="0" ma:format="Dropdown" ma:internalName="Dealtwith_x003f_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3aa4d-cc96-43d8-8fa6-7417656749c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83aa4d-cc96-43d8-8fa6-7417656749ce">
      <UserInfo>
        <DisplayName>Robert Rowell</DisplayName>
        <AccountId>13</AccountId>
        <AccountType/>
      </UserInfo>
      <UserInfo>
        <DisplayName>Jeremy Orr</DisplayName>
        <AccountId>34</AccountId>
        <AccountType/>
      </UserInfo>
      <UserInfo>
        <DisplayName>Georgie Dixon</DisplayName>
        <AccountId>35</AccountId>
        <AccountType/>
      </UserInfo>
      <UserInfo>
        <DisplayName>Hanna Murphy</DisplayName>
        <AccountId>36</AccountId>
        <AccountType/>
      </UserInfo>
      <UserInfo>
        <DisplayName>Jonathan Tate</DisplayName>
        <AccountId>24</AccountId>
        <AccountType/>
      </UserInfo>
      <UserInfo>
        <DisplayName>Lorna Weaver Dutton</DisplayName>
        <AccountId>14</AccountId>
        <AccountType/>
      </UserInfo>
      <UserInfo>
        <DisplayName>Kerri Burnham</DisplayName>
        <AccountId>80</AccountId>
        <AccountType/>
      </UserInfo>
      <UserInfo>
        <DisplayName>Corryn Parkinson</DisplayName>
        <AccountId>81</AccountId>
        <AccountType/>
      </UserInfo>
    </SharedWithUsers>
    <Dealtwith_x003f_ xmlns="156bd7d7-5171-407e-b4b1-07f5c6674729">false</Dealtwith_x003f_>
  </documentManagement>
</p:properties>
</file>

<file path=customXml/itemProps1.xml><?xml version="1.0" encoding="utf-8"?>
<ds:datastoreItem xmlns:ds="http://schemas.openxmlformats.org/officeDocument/2006/customXml" ds:itemID="{0E6D8689-6D6C-4B99-931B-BD8638C74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bd7d7-5171-407e-b4b1-07f5c6674729"/>
    <ds:schemaRef ds:uri="cd83aa4d-cc96-43d8-8fa6-7417656749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6C8195-C233-4C98-8FB9-84ADAB95F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79590-3425-4C73-A1C9-119B7339F55D}">
  <ds:schemaRefs>
    <ds:schemaRef ds:uri="http://schemas.microsoft.com/office/2006/metadata/properties"/>
    <ds:schemaRef ds:uri="http://schemas.microsoft.com/office/infopath/2007/PartnerControls"/>
    <ds:schemaRef ds:uri="cd83aa4d-cc96-43d8-8fa6-7417656749ce"/>
    <ds:schemaRef ds:uri="156bd7d7-5171-407e-b4b1-07f5c66747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Cover</vt:lpstr>
      <vt:lpstr>2022-23 Award Round</vt:lpstr>
      <vt:lpstr>APAExist</vt:lpstr>
      <vt:lpstr>ENIC</vt:lpstr>
      <vt:lpstr>EPC</vt:lpstr>
      <vt:lpstr>Cover!Print_Area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Lorna Weaver Dutton</dc:creator>
  <cp:keywords/>
  <dc:description/>
  <cp:lastModifiedBy>Danielle Lindley</cp:lastModifiedBy>
  <cp:revision/>
  <dcterms:created xsi:type="dcterms:W3CDTF">2018-05-01T13:39:43Z</dcterms:created>
  <dcterms:modified xsi:type="dcterms:W3CDTF">2023-02-09T12:19:19Z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0x01010058FD0CFF71803141AE3E6E3CB90CA45B</vt:lpwstr>
  </property>
</Properties>
</file>